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autoCompressPictures="0"/>
  <bookViews>
    <workbookView xWindow="2655" yWindow="510" windowWidth="18690" windowHeight="11760"/>
  </bookViews>
  <sheets>
    <sheet name="Character" sheetId="14" r:id="rId1"/>
    <sheet name="Skills" sheetId="15" r:id="rId2"/>
    <sheet name="Spell List" sheetId="25" r:id="rId3"/>
    <sheet name="Equipment" sheetId="16" r:id="rId4"/>
    <sheet name="Notes" sheetId="18" r:id="rId5"/>
    <sheet name="Account" sheetId="19"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5" l="1"/>
  <c r="C3" i="16"/>
  <c r="H30" i="16"/>
  <c r="C4" i="16"/>
  <c r="D3" i="16"/>
  <c r="H20" i="16"/>
  <c r="E3" i="19"/>
  <c r="E4" i="19"/>
  <c r="E5" i="19"/>
  <c r="E6" i="19"/>
  <c r="E7" i="19"/>
  <c r="E8" i="19"/>
  <c r="E9" i="19"/>
  <c r="E10" i="19"/>
  <c r="E11" i="19"/>
  <c r="E12" i="19"/>
  <c r="E13" i="19"/>
  <c r="E14" i="19"/>
  <c r="E15" i="19"/>
  <c r="E16" i="19"/>
  <c r="F6" i="15"/>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5" i="15"/>
  <c r="D40" i="14"/>
  <c r="E40" i="14"/>
  <c r="F40" i="14"/>
  <c r="G40" i="14"/>
  <c r="H40" i="14"/>
  <c r="I40" i="14"/>
  <c r="J40" i="14"/>
  <c r="K40" i="14"/>
  <c r="L40" i="14"/>
  <c r="C40" i="14"/>
  <c r="F21" i="14"/>
  <c r="F19" i="14"/>
  <c r="E21" i="14"/>
  <c r="E19" i="14"/>
  <c r="G39" i="14"/>
  <c r="F39" i="14"/>
  <c r="E39" i="14"/>
  <c r="D39" i="14"/>
  <c r="C39" i="14"/>
  <c r="H15" i="16"/>
  <c r="B28" i="25"/>
  <c r="B25" i="25"/>
  <c r="B21" i="25"/>
  <c r="B11" i="25"/>
  <c r="B3" i="25"/>
  <c r="H28" i="16"/>
  <c r="H10" i="16"/>
  <c r="H23" i="16"/>
  <c r="H7" i="16"/>
  <c r="H8" i="16"/>
  <c r="H9" i="16"/>
  <c r="H11" i="16"/>
  <c r="H12" i="16"/>
  <c r="H13" i="16"/>
  <c r="H14" i="16"/>
  <c r="H16" i="16"/>
  <c r="H17" i="16"/>
  <c r="H18" i="16"/>
  <c r="H19" i="16"/>
  <c r="H21" i="16"/>
  <c r="H22" i="16"/>
  <c r="H24" i="16"/>
  <c r="H25" i="16"/>
  <c r="H26" i="16"/>
  <c r="H27" i="16"/>
  <c r="H29" i="16"/>
  <c r="H31" i="16"/>
  <c r="H32" i="16"/>
  <c r="H33" i="16"/>
  <c r="H34" i="16"/>
  <c r="H35" i="16"/>
  <c r="H36" i="16"/>
  <c r="G27" i="15"/>
  <c r="G25" i="15"/>
  <c r="G30" i="15"/>
  <c r="G29" i="15"/>
  <c r="G28" i="15"/>
  <c r="B2" i="14"/>
  <c r="B11" i="14"/>
  <c r="E14" i="14"/>
  <c r="C14" i="14"/>
  <c r="E15" i="14"/>
  <c r="C15" i="14"/>
  <c r="E16" i="14"/>
  <c r="C16" i="14"/>
  <c r="G19" i="14"/>
  <c r="C19" i="14"/>
  <c r="G20" i="14"/>
  <c r="C20" i="14"/>
  <c r="C21" i="14"/>
  <c r="D23" i="14"/>
  <c r="C23" i="14"/>
  <c r="I30" i="14"/>
  <c r="L30" i="14"/>
  <c r="H30" i="14"/>
  <c r="C32" i="14"/>
  <c r="C33" i="14"/>
  <c r="H39" i="14"/>
  <c r="I39" i="14"/>
  <c r="J39" i="14"/>
  <c r="K39" i="14"/>
  <c r="L39" i="14"/>
  <c r="H2" i="15"/>
  <c r="G5" i="15"/>
  <c r="G6" i="15"/>
  <c r="G7" i="15"/>
  <c r="G8" i="15"/>
  <c r="G9" i="15"/>
  <c r="G10" i="15"/>
  <c r="G11" i="15"/>
  <c r="G12" i="15"/>
  <c r="G13" i="15"/>
  <c r="G14" i="15"/>
  <c r="G15" i="15"/>
  <c r="G16" i="15"/>
  <c r="G17" i="15"/>
  <c r="G18" i="15"/>
  <c r="G19" i="15"/>
  <c r="G20" i="15"/>
  <c r="G21" i="15"/>
  <c r="G22" i="15"/>
  <c r="G23" i="15"/>
  <c r="G24" i="15"/>
  <c r="G26" i="15"/>
  <c r="G31" i="15"/>
  <c r="G32" i="15"/>
  <c r="G33" i="15"/>
  <c r="G34" i="15"/>
  <c r="G35" i="15"/>
  <c r="G36" i="15"/>
  <c r="G37" i="15"/>
  <c r="G38" i="15"/>
  <c r="G39" i="15"/>
  <c r="G40" i="15"/>
  <c r="G41" i="15"/>
  <c r="G42" i="15"/>
  <c r="G43" i="15"/>
  <c r="G44" i="15"/>
  <c r="G45" i="15"/>
  <c r="G46" i="15"/>
  <c r="G47" i="15"/>
  <c r="C5" i="16"/>
  <c r="E17" i="19"/>
  <c r="E18" i="19"/>
  <c r="E19" i="19"/>
  <c r="E20" i="19"/>
  <c r="E21" i="19"/>
  <c r="E22" i="19"/>
  <c r="E23" i="19"/>
  <c r="E24" i="19"/>
  <c r="E25" i="19"/>
  <c r="E26" i="19"/>
  <c r="E27" i="19"/>
</calcChain>
</file>

<file path=xl/sharedStrings.xml><?xml version="1.0" encoding="utf-8"?>
<sst xmlns="http://schemas.openxmlformats.org/spreadsheetml/2006/main" count="450" uniqueCount="278">
  <si>
    <t>Character Sheet</t>
  </si>
  <si>
    <t>Level</t>
  </si>
  <si>
    <t>Ability</t>
  </si>
  <si>
    <t>Base</t>
  </si>
  <si>
    <t>Modifier</t>
  </si>
  <si>
    <t>Score</t>
  </si>
  <si>
    <t>Mod</t>
  </si>
  <si>
    <t>Notes</t>
  </si>
  <si>
    <t>STR</t>
  </si>
  <si>
    <t>DEX</t>
  </si>
  <si>
    <t>CON</t>
  </si>
  <si>
    <t>INT</t>
  </si>
  <si>
    <t>WIS</t>
  </si>
  <si>
    <t>CHA</t>
  </si>
  <si>
    <t>Hit Points</t>
  </si>
  <si>
    <t>Saves</t>
  </si>
  <si>
    <t>Total</t>
  </si>
  <si>
    <t>Abil</t>
  </si>
  <si>
    <t>Magic</t>
  </si>
  <si>
    <t>Misc</t>
  </si>
  <si>
    <t>Temp</t>
  </si>
  <si>
    <t>Fortitude</t>
  </si>
  <si>
    <t>Reflex</t>
  </si>
  <si>
    <t>Will</t>
  </si>
  <si>
    <t>AC</t>
  </si>
  <si>
    <t>Dex</t>
  </si>
  <si>
    <t>Ring</t>
  </si>
  <si>
    <t>Natural</t>
  </si>
  <si>
    <t>Normal</t>
  </si>
  <si>
    <t>Touch</t>
  </si>
  <si>
    <t>Flat Footed</t>
  </si>
  <si>
    <t>DEFENSE</t>
  </si>
  <si>
    <t>Initiative</t>
  </si>
  <si>
    <t>Dex.</t>
  </si>
  <si>
    <t>Misc.</t>
  </si>
  <si>
    <t>AC Bonus</t>
  </si>
  <si>
    <t>Max  Dex</t>
  </si>
  <si>
    <t>Speed</t>
  </si>
  <si>
    <t>Weight</t>
  </si>
  <si>
    <t>Check P</t>
  </si>
  <si>
    <t>Spell F</t>
  </si>
  <si>
    <t>Type</t>
  </si>
  <si>
    <t>Note</t>
  </si>
  <si>
    <t>ATTACK</t>
  </si>
  <si>
    <t>BAB</t>
  </si>
  <si>
    <t>1st</t>
  </si>
  <si>
    <t>2nd</t>
  </si>
  <si>
    <t>3rd</t>
  </si>
  <si>
    <t>4th</t>
  </si>
  <si>
    <t>Grapple</t>
  </si>
  <si>
    <t xml:space="preserve">Size </t>
  </si>
  <si>
    <t>Imp.</t>
  </si>
  <si>
    <t>Str</t>
  </si>
  <si>
    <t>Weapon</t>
  </si>
  <si>
    <t>At Bonus</t>
  </si>
  <si>
    <t>Attack</t>
  </si>
  <si>
    <t>Damage</t>
  </si>
  <si>
    <t>Critical</t>
  </si>
  <si>
    <t>Range</t>
  </si>
  <si>
    <t>Type/Size</t>
  </si>
  <si>
    <t>na</t>
  </si>
  <si>
    <t>SPELLS</t>
  </si>
  <si>
    <t>Class Spells</t>
  </si>
  <si>
    <t>Bonus</t>
  </si>
  <si>
    <t>Total Spells</t>
  </si>
  <si>
    <t>DC</t>
  </si>
  <si>
    <t>0th Level</t>
  </si>
  <si>
    <t>Light</t>
  </si>
  <si>
    <t>1st Level</t>
  </si>
  <si>
    <t>Jump</t>
  </si>
  <si>
    <t>2nd Level</t>
  </si>
  <si>
    <t>3rd Level</t>
  </si>
  <si>
    <t>None</t>
  </si>
  <si>
    <t>Max Ranks</t>
  </si>
  <si>
    <t>SUM</t>
  </si>
  <si>
    <t>Class?</t>
  </si>
  <si>
    <t>Name</t>
  </si>
  <si>
    <t>Trained?</t>
  </si>
  <si>
    <t>Key</t>
  </si>
  <si>
    <t>Ranks</t>
  </si>
  <si>
    <t>Appraise</t>
  </si>
  <si>
    <t>Int</t>
  </si>
  <si>
    <t>Balance</t>
  </si>
  <si>
    <t>Tumble</t>
  </si>
  <si>
    <t>Bluff</t>
  </si>
  <si>
    <t>Cha</t>
  </si>
  <si>
    <t>Climb</t>
  </si>
  <si>
    <t>Concentration</t>
  </si>
  <si>
    <t>Con</t>
  </si>
  <si>
    <t>Craft-</t>
  </si>
  <si>
    <t>Decipher Script</t>
  </si>
  <si>
    <t>Yes</t>
  </si>
  <si>
    <t>Diplomacy</t>
  </si>
  <si>
    <t>Disable Device</t>
  </si>
  <si>
    <t>Disguise</t>
  </si>
  <si>
    <t>Escape Artist</t>
  </si>
  <si>
    <t>Forgery</t>
  </si>
  <si>
    <t>Gather Info</t>
  </si>
  <si>
    <t>Handle Animal</t>
  </si>
  <si>
    <t>Heal</t>
  </si>
  <si>
    <t>Wis</t>
  </si>
  <si>
    <t>Hide</t>
  </si>
  <si>
    <t>Intimidate</t>
  </si>
  <si>
    <t>Knowledge Arcana</t>
  </si>
  <si>
    <t>Knowledge Religion</t>
  </si>
  <si>
    <t>Listen</t>
  </si>
  <si>
    <t>Move Silently</t>
  </si>
  <si>
    <t>Open Lock</t>
  </si>
  <si>
    <t>Perform</t>
  </si>
  <si>
    <t>Ride</t>
  </si>
  <si>
    <t>Search</t>
  </si>
  <si>
    <t>Sense Motive</t>
  </si>
  <si>
    <t>Sleight of Hand</t>
  </si>
  <si>
    <t>Speak Language</t>
  </si>
  <si>
    <t>Spellcraft</t>
  </si>
  <si>
    <t>Spot</t>
  </si>
  <si>
    <t>Survival</t>
  </si>
  <si>
    <t>Swim</t>
  </si>
  <si>
    <t>Use Magic Device</t>
  </si>
  <si>
    <t>Use Rope</t>
  </si>
  <si>
    <t>Skill Tricks</t>
  </si>
  <si>
    <t>Items and Encumbrance</t>
  </si>
  <si>
    <t>Locations</t>
  </si>
  <si>
    <t>Load</t>
  </si>
  <si>
    <t>Person</t>
  </si>
  <si>
    <t>Carry</t>
  </si>
  <si>
    <t>Pack</t>
  </si>
  <si>
    <t>Medium</t>
  </si>
  <si>
    <t>Horse</t>
  </si>
  <si>
    <t>Heavy</t>
  </si>
  <si>
    <t>Place / Type</t>
  </si>
  <si>
    <t>Item</t>
  </si>
  <si>
    <t>Description</t>
  </si>
  <si>
    <t>Qty.</t>
  </si>
  <si>
    <t>Weight (ea)</t>
  </si>
  <si>
    <t>Weight (total)</t>
  </si>
  <si>
    <t>Location</t>
  </si>
  <si>
    <t>Head</t>
  </si>
  <si>
    <t>Face</t>
  </si>
  <si>
    <t>Throat</t>
  </si>
  <si>
    <t>Shoulders</t>
  </si>
  <si>
    <t>Body</t>
  </si>
  <si>
    <t>Torso</t>
  </si>
  <si>
    <t>Hands</t>
  </si>
  <si>
    <t>Arms</t>
  </si>
  <si>
    <t>Waist</t>
  </si>
  <si>
    <t>Feet</t>
  </si>
  <si>
    <t>Ring1</t>
  </si>
  <si>
    <t>Ring2</t>
  </si>
  <si>
    <t>Clothing</t>
  </si>
  <si>
    <t>Tools</t>
  </si>
  <si>
    <t>Rations</t>
  </si>
  <si>
    <t>Flask</t>
  </si>
  <si>
    <t>Treasure</t>
  </si>
  <si>
    <t>Abilities and General Info</t>
  </si>
  <si>
    <t>Account</t>
  </si>
  <si>
    <t>Ref</t>
  </si>
  <si>
    <t>Deposit</t>
  </si>
  <si>
    <t>Debit</t>
  </si>
  <si>
    <t>19-20/x2</t>
  </si>
  <si>
    <t>80'</t>
  </si>
  <si>
    <t>Profession</t>
  </si>
  <si>
    <t>Knowledge Dungeon</t>
  </si>
  <si>
    <t>Knowledge History</t>
  </si>
  <si>
    <t>Knowledge Nobility</t>
  </si>
  <si>
    <t>Knowledge The Planes</t>
  </si>
  <si>
    <t>Knowledge Geography</t>
  </si>
  <si>
    <t>Knowledge Local</t>
  </si>
  <si>
    <t>Gear</t>
  </si>
  <si>
    <t>Haversack</t>
  </si>
  <si>
    <t>Armor</t>
  </si>
  <si>
    <t>Mem</t>
  </si>
  <si>
    <t>Memorized Spells</t>
  </si>
  <si>
    <t>REF</t>
  </si>
  <si>
    <t>Encumb</t>
  </si>
  <si>
    <t>4th Level</t>
  </si>
  <si>
    <t>Charges</t>
  </si>
  <si>
    <t>Harry Flashman "Flashman"</t>
  </si>
  <si>
    <t>Cleric</t>
  </si>
  <si>
    <t>Multi</t>
  </si>
  <si>
    <t>Rolls</t>
  </si>
  <si>
    <t xml:space="preserve">Starting money </t>
  </si>
  <si>
    <t>Race</t>
  </si>
  <si>
    <t>Gnome</t>
  </si>
  <si>
    <t>+2 Con, -2 Str</t>
  </si>
  <si>
    <t>Scale Mail</t>
  </si>
  <si>
    <t>Scale Mail (Sm)</t>
  </si>
  <si>
    <t>Morningstar</t>
  </si>
  <si>
    <t>Morningstar (Sm)</t>
  </si>
  <si>
    <t>Light crossbow (Sm)</t>
  </si>
  <si>
    <t>1d6+1</t>
  </si>
  <si>
    <t>x2</t>
  </si>
  <si>
    <t>Shield</t>
  </si>
  <si>
    <t>1d6</t>
  </si>
  <si>
    <t>P/Sm</t>
  </si>
  <si>
    <t>BandP/Sm</t>
  </si>
  <si>
    <t>Light Crossbow</t>
  </si>
  <si>
    <t>Xbow Bolts (20)</t>
  </si>
  <si>
    <t>Shield, Heavy Wood</t>
  </si>
  <si>
    <t>Shield Heavy Wooden</t>
  </si>
  <si>
    <t>Size</t>
  </si>
  <si>
    <t>Size +1</t>
  </si>
  <si>
    <t>Skills
2+Int</t>
  </si>
  <si>
    <t>Cleric 1</t>
  </si>
  <si>
    <t>Y</t>
  </si>
  <si>
    <t>Lvl</t>
  </si>
  <si>
    <t>Pts</t>
  </si>
  <si>
    <t>Racial</t>
  </si>
  <si>
    <t>In addition you have 1 domain spell/spell level</t>
  </si>
  <si>
    <t>Heavy Wooden Shield</t>
  </si>
  <si>
    <t>3/4 for size</t>
  </si>
  <si>
    <t>Travel Domain</t>
  </si>
  <si>
    <t>For a total time per day of 1 round per cleric level you possess, you can act normally regardless of magical effects that impede movement as if you were affected by the spell freedom of movement. This effect occurs automatically as soon as it applies, lasts until it runs out or is no longer needed, and can operate multiple times per day (up to the total daily limit of rounds). This granted power is a supernatural ability.  Add Survival to your list of cleric class skills.</t>
  </si>
  <si>
    <t>Luck Domain</t>
  </si>
  <si>
    <t>You gain the power of good fortune, which is usable once per day. This extraordinary ability allows you to reroll one roll that you have just made before the DM declares whether the roll results in success or failure. You must take the result of the reroll, even if it’s worse than the original roll.</t>
  </si>
  <si>
    <t>Diety:Fharlanghn, god of roads (Neutral) Domains chosen: Travel, Luck</t>
  </si>
  <si>
    <t>Domain</t>
  </si>
  <si>
    <t>Entropic Shield</t>
  </si>
  <si>
    <t>Longstrider</t>
  </si>
  <si>
    <t>Create Wate</t>
  </si>
  <si>
    <t>Cure Minor Wounds</t>
  </si>
  <si>
    <t>Detect Magic</t>
  </si>
  <si>
    <t>Guidance</t>
  </si>
  <si>
    <t>Mending</t>
  </si>
  <si>
    <t>Purify Food and Drink</t>
  </si>
  <si>
    <t>Read Magic</t>
  </si>
  <si>
    <t>Resistance</t>
  </si>
  <si>
    <t>Virture</t>
  </si>
  <si>
    <t>Inflict Minor Wounds</t>
  </si>
  <si>
    <t>Bless</t>
  </si>
  <si>
    <t>Cause Fear</t>
  </si>
  <si>
    <t>Command</t>
  </si>
  <si>
    <t>Cure Light Wounds</t>
  </si>
  <si>
    <t>Divine Favor</t>
  </si>
  <si>
    <t>Doom</t>
  </si>
  <si>
    <t>Magic Weapon</t>
  </si>
  <si>
    <t>Obsuring Mist</t>
  </si>
  <si>
    <t xml:space="preserve">Protection from </t>
  </si>
  <si>
    <t>Sanctuary</t>
  </si>
  <si>
    <t>Shield of Faith</t>
  </si>
  <si>
    <t>Feat 1st Lvl</t>
  </si>
  <si>
    <t>Improved Initiative</t>
  </si>
  <si>
    <t>Backpack</t>
  </si>
  <si>
    <t>Waterskin</t>
  </si>
  <si>
    <t>Bedroll</t>
  </si>
  <si>
    <t>Flint and Steel</t>
  </si>
  <si>
    <t>Quiver</t>
  </si>
  <si>
    <t>Holy Symbol</t>
  </si>
  <si>
    <t>Rations 4 days</t>
  </si>
  <si>
    <t>Sack</t>
  </si>
  <si>
    <t>Torches 4</t>
  </si>
  <si>
    <t>Acid 1</t>
  </si>
  <si>
    <t>Cleric Vestments</t>
  </si>
  <si>
    <t>Rations 4</t>
  </si>
  <si>
    <t>Quiver with 20 bolts</t>
  </si>
  <si>
    <t>Gender</t>
  </si>
  <si>
    <t>Height/Weight</t>
  </si>
  <si>
    <t>Alignment</t>
  </si>
  <si>
    <t>Diety</t>
  </si>
  <si>
    <t>Male</t>
  </si>
  <si>
    <t>Small</t>
  </si>
  <si>
    <t>Neutral</t>
  </si>
  <si>
    <t>Fharlanghn</t>
  </si>
  <si>
    <t>Turn or rebuke undead.</t>
  </si>
  <si>
    <t>Rolls 8, 2</t>
  </si>
  <si>
    <t>ACP</t>
  </si>
  <si>
    <t>Wand CLW</t>
  </si>
  <si>
    <t>Used 3/5</t>
  </si>
  <si>
    <t xml:space="preserve">Small, 20 ft speed, Low Light Vision, +2 saves against illusion (+1 DC as well), +1 attack kobolds and goblinoids, +4 dodge against giants, +2 Listen checks, </t>
  </si>
  <si>
    <t>Languages</t>
  </si>
  <si>
    <t>Common, Gnome</t>
  </si>
  <si>
    <t>Spell-like abilities : 1/day speak with burrowing animal, 1/day prestidigitation, ghost sound or dancing lights.</t>
  </si>
  <si>
    <t>Torches</t>
  </si>
  <si>
    <t>Xbox Bolts</t>
  </si>
  <si>
    <t>Up to Nov 27, 2020</t>
  </si>
  <si>
    <t>Nov 28: have 9 of 16 hp left</t>
  </si>
  <si>
    <t>3' 3"/43lb</t>
  </si>
  <si>
    <t>For wand of CLW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</si>
</sst>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8"/>
      <name val="Arial"/>
      <family val="2"/>
    </font>
    <font>
      <sz val="8"/>
      <name val="Arial"/>
      <family val="2"/>
    </font>
    <font>
      <b/>
      <sz val="8"/>
      <name val="Arial"/>
      <family val="2"/>
    </font>
    <font>
      <b/>
      <sz val="12"/>
      <name val="Arial"/>
      <family val="2"/>
    </font>
    <font>
      <b/>
      <sz val="8"/>
      <color indexed="30"/>
      <name val="Arial"/>
      <family val="2"/>
    </font>
    <font>
      <b/>
      <sz val="12"/>
      <color indexed="30"/>
      <name val="Arial"/>
      <family val="2"/>
    </font>
    <font>
      <sz val="12"/>
      <name val="Arial"/>
      <family val="2"/>
    </font>
    <font>
      <b/>
      <sz val="8"/>
      <color indexed="30"/>
      <name val="Arial"/>
      <family val="2"/>
    </font>
    <font>
      <b/>
      <sz val="8"/>
      <color indexed="10"/>
      <name val="Arial"/>
      <family val="2"/>
    </font>
    <font>
      <sz val="8"/>
      <color indexed="8"/>
      <name val="Arial"/>
      <family val="2"/>
    </font>
    <font>
      <sz val="8"/>
      <color indexed="8"/>
      <name val="Arial Bold"/>
    </font>
    <font>
      <b/>
      <sz val="14"/>
      <color indexed="8"/>
      <name val="Arial"/>
      <family val="2"/>
    </font>
    <font>
      <b/>
      <sz val="8"/>
      <color indexed="30"/>
      <name val="Arial"/>
      <family val="2"/>
    </font>
    <font>
      <sz val="8"/>
      <color indexed="30"/>
      <name val="Arial"/>
      <family val="2"/>
    </font>
    <font>
      <b/>
      <sz val="12"/>
      <color rgb="FF0070C0"/>
      <name val="Arial"/>
      <family val="2"/>
    </font>
    <font>
      <b/>
      <sz val="8"/>
      <color rgb="FF0070C0"/>
      <name val="Arial"/>
      <family val="2"/>
    </font>
    <font>
      <b/>
      <sz val="8"/>
      <color theme="4"/>
      <name val="Arial"/>
      <family val="2"/>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6"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thin">
        <color indexed="8"/>
      </left>
      <right style="thin">
        <color indexed="16"/>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16"/>
      </right>
      <top/>
      <bottom style="thin">
        <color indexed="8"/>
      </bottom>
      <diagonal/>
    </border>
    <border>
      <left style="medium">
        <color auto="1"/>
      </left>
      <right style="thin">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16"/>
      </right>
      <top style="thin">
        <color indexed="8"/>
      </top>
      <bottom style="thin">
        <color indexed="8"/>
      </bottom>
      <diagonal/>
    </border>
  </borders>
  <cellStyleXfs count="1">
    <xf numFmtId="0" fontId="0" fillId="0" borderId="0"/>
  </cellStyleXfs>
  <cellXfs count="242">
    <xf numFmtId="0" fontId="0" fillId="0" borderId="0" xfId="0"/>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wrapText="1"/>
    </xf>
    <xf numFmtId="0" fontId="0" fillId="0" borderId="1" xfId="0" applyFont="1" applyBorder="1" applyAlignment="1">
      <alignment vertical="top"/>
    </xf>
    <xf numFmtId="164" fontId="0" fillId="0" borderId="1" xfId="0" applyNumberFormat="1" applyFont="1" applyBorder="1" applyAlignment="1">
      <alignment vertical="top"/>
    </xf>
    <xf numFmtId="0" fontId="2" fillId="0" borderId="0" xfId="0" applyFont="1"/>
    <xf numFmtId="0" fontId="0" fillId="0" borderId="0" xfId="0" applyFont="1"/>
    <xf numFmtId="0" fontId="0" fillId="0" borderId="1" xfId="0" applyBorder="1"/>
    <xf numFmtId="0" fontId="2" fillId="0" borderId="2" xfId="0" applyFont="1" applyBorder="1"/>
    <xf numFmtId="0" fontId="0" fillId="0" borderId="3" xfId="0" applyBorder="1"/>
    <xf numFmtId="0" fontId="0" fillId="0" borderId="5" xfId="0" applyBorder="1"/>
    <xf numFmtId="0" fontId="0" fillId="0" borderId="6" xfId="0" applyBorder="1"/>
    <xf numFmtId="0" fontId="0" fillId="0" borderId="7" xfId="0" applyBorder="1"/>
    <xf numFmtId="0" fontId="0" fillId="0" borderId="8" xfId="0" applyFill="1" applyBorder="1" applyAlignment="1"/>
    <xf numFmtId="0" fontId="0" fillId="0" borderId="0" xfId="0" applyFill="1" applyBorder="1" applyAlignment="1"/>
    <xf numFmtId="0" fontId="1" fillId="0" borderId="8" xfId="0" applyFont="1" applyFill="1" applyBorder="1" applyAlignment="1"/>
    <xf numFmtId="0" fontId="2" fillId="0" borderId="8" xfId="0" applyFont="1" applyFill="1" applyBorder="1" applyAlignment="1"/>
    <xf numFmtId="0" fontId="4" fillId="0" borderId="8" xfId="0" applyFont="1" applyFill="1" applyBorder="1" applyAlignment="1"/>
    <xf numFmtId="0" fontId="2" fillId="0" borderId="9" xfId="0" applyFont="1" applyFill="1" applyBorder="1" applyAlignment="1">
      <alignment horizontal="left"/>
    </xf>
    <xf numFmtId="0" fontId="1" fillId="0" borderId="9" xfId="0" applyFont="1" applyFill="1" applyBorder="1" applyAlignment="1">
      <alignment horizontal="left"/>
    </xf>
    <xf numFmtId="0" fontId="2" fillId="0" borderId="1" xfId="0" applyFont="1" applyFill="1" applyBorder="1" applyAlignment="1"/>
    <xf numFmtId="0" fontId="0" fillId="0" borderId="1" xfId="0" applyFont="1" applyFill="1" applyBorder="1" applyAlignment="1"/>
    <xf numFmtId="0" fontId="0" fillId="0" borderId="1" xfId="0" applyFill="1" applyBorder="1" applyAlignment="1"/>
    <xf numFmtId="0" fontId="0" fillId="0" borderId="10" xfId="0" applyFill="1" applyBorder="1" applyAlignment="1"/>
    <xf numFmtId="0" fontId="1" fillId="0" borderId="1" xfId="0" applyFont="1" applyFill="1" applyBorder="1" applyAlignment="1"/>
    <xf numFmtId="0" fontId="4" fillId="0" borderId="1" xfId="0" applyFont="1" applyFill="1" applyBorder="1" applyAlignment="1"/>
    <xf numFmtId="164" fontId="2" fillId="0" borderId="1" xfId="0" applyNumberFormat="1" applyFont="1" applyBorder="1" applyAlignment="1">
      <alignment vertical="top" wrapText="1"/>
    </xf>
    <xf numFmtId="0" fontId="0" fillId="0" borderId="0" xfId="0" applyAlignment="1">
      <alignment wrapText="1"/>
    </xf>
    <xf numFmtId="0" fontId="2" fillId="0" borderId="0" xfId="0" applyFont="1" applyBorder="1"/>
    <xf numFmtId="0" fontId="3" fillId="0" borderId="0" xfId="0" applyFont="1" applyAlignment="1">
      <alignment horizontal="center"/>
    </xf>
    <xf numFmtId="0" fontId="4" fillId="0" borderId="0" xfId="0" applyFont="1" applyFill="1" applyBorder="1" applyAlignment="1"/>
    <xf numFmtId="0" fontId="0" fillId="0" borderId="0" xfId="0" applyFill="1" applyBorder="1" applyAlignment="1">
      <alignment horizontal="left"/>
    </xf>
    <xf numFmtId="0" fontId="2" fillId="0" borderId="1" xfId="0" applyFont="1" applyBorder="1"/>
    <xf numFmtId="0" fontId="2" fillId="0" borderId="1" xfId="0" applyFont="1" applyBorder="1" applyAlignment="1">
      <alignment horizontal="center"/>
    </xf>
    <xf numFmtId="0" fontId="6" fillId="0" borderId="0" xfId="0" applyFont="1"/>
    <xf numFmtId="0" fontId="0" fillId="0" borderId="12" xfId="0" applyBorder="1"/>
    <xf numFmtId="0" fontId="8" fillId="0" borderId="13" xfId="0" applyFont="1" applyBorder="1"/>
    <xf numFmtId="0" fontId="8" fillId="0" borderId="14" xfId="0" applyFont="1" applyBorder="1"/>
    <xf numFmtId="0" fontId="0" fillId="2" borderId="0" xfId="0" applyFill="1"/>
    <xf numFmtId="0" fontId="2" fillId="0" borderId="3" xfId="0" applyFont="1" applyBorder="1"/>
    <xf numFmtId="0" fontId="2" fillId="0" borderId="12" xfId="0" applyFont="1" applyBorder="1"/>
    <xf numFmtId="0" fontId="2" fillId="0" borderId="4" xfId="0" applyFont="1" applyFill="1" applyBorder="1"/>
    <xf numFmtId="0" fontId="0" fillId="0" borderId="1" xfId="0" applyFont="1" applyBorder="1"/>
    <xf numFmtId="0" fontId="0" fillId="2" borderId="0" xfId="0" applyFill="1" applyBorder="1"/>
    <xf numFmtId="0" fontId="0" fillId="2" borderId="0" xfId="0" applyFill="1" applyBorder="1" applyAlignment="1">
      <alignment horizontal="left"/>
    </xf>
    <xf numFmtId="9" fontId="0" fillId="2" borderId="0" xfId="0" applyNumberFormat="1" applyFill="1" applyBorder="1" applyAlignment="1">
      <alignment horizontal="left"/>
    </xf>
    <xf numFmtId="0" fontId="7" fillId="0" borderId="1" xfId="0" applyFont="1" applyBorder="1" applyAlignment="1">
      <alignment vertical="top"/>
    </xf>
    <xf numFmtId="0" fontId="0" fillId="0" borderId="1" xfId="0" applyFont="1" applyBorder="1" applyAlignment="1">
      <alignment horizontal="center"/>
    </xf>
    <xf numFmtId="0" fontId="1" fillId="0" borderId="10" xfId="0" applyFont="1" applyFill="1" applyBorder="1" applyAlignment="1"/>
    <xf numFmtId="0" fontId="4" fillId="0" borderId="10" xfId="0" applyFont="1" applyFill="1" applyBorder="1" applyAlignment="1"/>
    <xf numFmtId="0" fontId="0" fillId="0" borderId="0" xfId="0" applyFill="1"/>
    <xf numFmtId="0" fontId="0" fillId="0" borderId="10" xfId="0" applyBorder="1"/>
    <xf numFmtId="0" fontId="0" fillId="0" borderId="15" xfId="0" applyBorder="1"/>
    <xf numFmtId="0" fontId="2" fillId="0" borderId="16" xfId="0" applyFont="1" applyBorder="1"/>
    <xf numFmtId="0" fontId="9" fillId="0" borderId="0" xfId="0" applyNumberFormat="1" applyFont="1" applyAlignment="1"/>
    <xf numFmtId="0" fontId="9" fillId="0" borderId="17" xfId="0" applyNumberFormat="1" applyFont="1" applyBorder="1" applyAlignment="1">
      <alignment vertical="top" wrapText="1"/>
    </xf>
    <xf numFmtId="0" fontId="9" fillId="0" borderId="18" xfId="0" applyNumberFormat="1" applyFont="1" applyBorder="1" applyAlignment="1">
      <alignment vertical="top" wrapText="1"/>
    </xf>
    <xf numFmtId="0" fontId="10" fillId="0" borderId="19" xfId="0" applyNumberFormat="1" applyFont="1" applyBorder="1" applyAlignment="1"/>
    <xf numFmtId="0" fontId="10" fillId="0" borderId="20" xfId="0" applyNumberFormat="1" applyFont="1" applyBorder="1" applyAlignment="1"/>
    <xf numFmtId="0" fontId="10" fillId="0" borderId="1" xfId="0" applyNumberFormat="1" applyFont="1" applyBorder="1" applyAlignment="1"/>
    <xf numFmtId="1" fontId="9" fillId="0" borderId="1" xfId="0" applyNumberFormat="1" applyFont="1" applyBorder="1" applyAlignment="1"/>
    <xf numFmtId="0" fontId="9" fillId="0" borderId="1" xfId="0" applyNumberFormat="1" applyFont="1" applyBorder="1" applyAlignment="1"/>
    <xf numFmtId="0" fontId="2" fillId="0" borderId="2" xfId="0" applyFont="1" applyBorder="1" applyAlignment="1">
      <alignment vertical="top"/>
    </xf>
    <xf numFmtId="0" fontId="2" fillId="0" borderId="3" xfId="0" applyFont="1" applyBorder="1" applyAlignment="1">
      <alignment vertical="top"/>
    </xf>
    <xf numFmtId="0" fontId="2" fillId="0" borderId="21" xfId="0" applyFont="1" applyBorder="1" applyAlignment="1">
      <alignment vertical="top"/>
    </xf>
    <xf numFmtId="0" fontId="12" fillId="0" borderId="10" xfId="0" applyFont="1" applyBorder="1"/>
    <xf numFmtId="0" fontId="12" fillId="0" borderId="10" xfId="0" applyFont="1" applyBorder="1" applyAlignment="1">
      <alignment vertical="top"/>
    </xf>
    <xf numFmtId="0" fontId="13" fillId="0" borderId="15" xfId="0" applyFont="1" applyBorder="1"/>
    <xf numFmtId="0" fontId="0" fillId="0" borderId="0" xfId="0" applyFont="1" applyAlignment="1">
      <alignment wrapText="1"/>
    </xf>
    <xf numFmtId="0" fontId="0" fillId="0" borderId="10" xfId="0" applyNumberFormat="1" applyBorder="1"/>
    <xf numFmtId="0" fontId="0" fillId="4" borderId="13" xfId="0" applyFill="1" applyBorder="1" applyAlignment="1">
      <alignment horizontal="left" vertical="top" wrapText="1"/>
    </xf>
    <xf numFmtId="0" fontId="0" fillId="4" borderId="1" xfId="0" applyFill="1" applyBorder="1"/>
    <xf numFmtId="164" fontId="10" fillId="0" borderId="1" xfId="0" applyNumberFormat="1" applyFont="1" applyBorder="1" applyAlignment="1"/>
    <xf numFmtId="164" fontId="9" fillId="0" borderId="1" xfId="0" applyNumberFormat="1" applyFont="1" applyBorder="1" applyAlignment="1"/>
    <xf numFmtId="164" fontId="9" fillId="0" borderId="0" xfId="0" applyNumberFormat="1" applyFont="1" applyAlignment="1"/>
    <xf numFmtId="0" fontId="14" fillId="0" borderId="0" xfId="0" applyFont="1"/>
    <xf numFmtId="0" fontId="3" fillId="0" borderId="0" xfId="0" applyFont="1" applyBorder="1" applyAlignment="1"/>
    <xf numFmtId="0" fontId="3" fillId="0" borderId="0" xfId="0" applyFont="1" applyBorder="1" applyAlignment="1">
      <alignment wrapText="1"/>
    </xf>
    <xf numFmtId="0" fontId="3" fillId="0" borderId="0" xfId="0" applyFont="1" applyBorder="1"/>
    <xf numFmtId="0" fontId="0" fillId="0" borderId="0" xfId="0" applyFill="1" applyBorder="1" applyAlignment="1">
      <alignment horizontal="left" vertical="top" wrapText="1"/>
    </xf>
    <xf numFmtId="0" fontId="0" fillId="0" borderId="1" xfId="0" applyBorder="1" applyAlignment="1">
      <alignment horizontal="left" vertical="top" wrapText="1"/>
    </xf>
    <xf numFmtId="0" fontId="0" fillId="0" borderId="0" xfId="0" quotePrefix="1"/>
    <xf numFmtId="0" fontId="0" fillId="0" borderId="26" xfId="0" applyBorder="1"/>
    <xf numFmtId="0" fontId="9" fillId="0" borderId="26" xfId="0" applyNumberFormat="1" applyFont="1" applyBorder="1" applyAlignment="1"/>
    <xf numFmtId="0" fontId="9" fillId="0" borderId="26" xfId="0" applyNumberFormat="1" applyFont="1" applyBorder="1" applyAlignment="1">
      <alignment wrapText="1"/>
    </xf>
    <xf numFmtId="0" fontId="0" fillId="0" borderId="1" xfId="0" applyBorder="1" applyAlignment="1">
      <alignment horizontal="left" vertical="top" wrapText="1"/>
    </xf>
    <xf numFmtId="0" fontId="9" fillId="0" borderId="26" xfId="0" applyNumberFormat="1" applyFont="1" applyFill="1" applyBorder="1" applyAlignment="1"/>
    <xf numFmtId="0" fontId="9" fillId="0" borderId="26" xfId="0" applyNumberFormat="1" applyFont="1" applyFill="1" applyBorder="1" applyAlignment="1">
      <alignment wrapText="1"/>
    </xf>
    <xf numFmtId="0" fontId="0" fillId="0" borderId="26" xfId="0" applyBorder="1" applyAlignment="1">
      <alignment wrapText="1"/>
    </xf>
    <xf numFmtId="1" fontId="9" fillId="0" borderId="26" xfId="0" applyNumberFormat="1" applyFont="1" applyFill="1" applyBorder="1" applyAlignment="1"/>
    <xf numFmtId="1" fontId="9" fillId="0" borderId="26" xfId="0" applyNumberFormat="1" applyFont="1" applyBorder="1" applyAlignment="1"/>
    <xf numFmtId="0" fontId="9" fillId="0" borderId="18" xfId="0" quotePrefix="1" applyNumberFormat="1" applyFont="1" applyBorder="1" applyAlignment="1">
      <alignment vertical="top" wrapText="1"/>
    </xf>
    <xf numFmtId="0" fontId="2" fillId="0" borderId="1" xfId="0" applyFont="1" applyBorder="1" applyAlignment="1">
      <alignment vertical="top"/>
    </xf>
    <xf numFmtId="0" fontId="12" fillId="0" borderId="1" xfId="0" applyFont="1" applyBorder="1" applyAlignment="1">
      <alignment vertical="top"/>
    </xf>
    <xf numFmtId="0" fontId="0" fillId="0" borderId="1" xfId="0" applyBorder="1" applyAlignment="1">
      <alignment vertical="top"/>
    </xf>
    <xf numFmtId="0" fontId="0" fillId="0" borderId="1" xfId="0" applyNumberFormat="1" applyBorder="1" applyAlignment="1">
      <alignment vertical="top"/>
    </xf>
    <xf numFmtId="0" fontId="0" fillId="0" borderId="0" xfId="0" applyAlignment="1">
      <alignment vertical="top"/>
    </xf>
    <xf numFmtId="0" fontId="0" fillId="0" borderId="0" xfId="0" applyBorder="1"/>
    <xf numFmtId="0" fontId="0" fillId="0" borderId="28" xfId="0" applyBorder="1"/>
    <xf numFmtId="0" fontId="9" fillId="0" borderId="30" xfId="0" applyNumberFormat="1" applyFont="1" applyBorder="1" applyAlignment="1">
      <alignment wrapText="1"/>
    </xf>
    <xf numFmtId="0" fontId="0" fillId="0" borderId="29" xfId="0" applyBorder="1"/>
    <xf numFmtId="0" fontId="0" fillId="0" borderId="30" xfId="0" applyBorder="1"/>
    <xf numFmtId="0" fontId="0" fillId="0" borderId="0" xfId="0" applyFill="1" applyBorder="1"/>
    <xf numFmtId="0" fontId="0" fillId="0" borderId="28" xfId="0" applyFill="1" applyBorder="1"/>
    <xf numFmtId="0" fontId="9" fillId="0" borderId="30" xfId="0" applyNumberFormat="1" applyFont="1" applyFill="1" applyBorder="1" applyAlignment="1">
      <alignment wrapText="1"/>
    </xf>
    <xf numFmtId="0" fontId="9" fillId="0" borderId="30" xfId="0" applyNumberFormat="1" applyFont="1" applyFill="1" applyBorder="1" applyAlignment="1"/>
    <xf numFmtId="0" fontId="0" fillId="0" borderId="32" xfId="0" applyBorder="1"/>
    <xf numFmtId="0" fontId="9" fillId="0" borderId="33" xfId="0" applyNumberFormat="1" applyFont="1" applyBorder="1" applyAlignment="1"/>
    <xf numFmtId="0" fontId="2" fillId="3" borderId="27" xfId="0" applyFont="1" applyFill="1" applyBorder="1"/>
    <xf numFmtId="0" fontId="15" fillId="3" borderId="0" xfId="0" applyFont="1" applyFill="1" applyBorder="1"/>
    <xf numFmtId="0" fontId="0" fillId="3" borderId="0" xfId="0" applyFont="1" applyFill="1" applyBorder="1" applyAlignment="1">
      <alignment wrapText="1"/>
    </xf>
    <xf numFmtId="0" fontId="0" fillId="0" borderId="31" xfId="0" applyBorder="1"/>
    <xf numFmtId="0" fontId="9" fillId="0" borderId="32" xfId="0" applyFont="1" applyBorder="1" applyAlignment="1"/>
    <xf numFmtId="0" fontId="9" fillId="0" borderId="34" xfId="0" applyNumberFormat="1" applyFont="1" applyBorder="1" applyAlignment="1">
      <alignment wrapText="1"/>
    </xf>
    <xf numFmtId="0" fontId="0" fillId="0" borderId="34" xfId="0" applyBorder="1"/>
    <xf numFmtId="0" fontId="9" fillId="0" borderId="34" xfId="0" applyNumberFormat="1" applyFont="1" applyFill="1" applyBorder="1" applyAlignment="1">
      <alignment wrapText="1"/>
    </xf>
    <xf numFmtId="0" fontId="0" fillId="0" borderId="36" xfId="0" applyBorder="1"/>
    <xf numFmtId="0" fontId="0" fillId="0" borderId="36" xfId="0" applyFill="1" applyBorder="1"/>
    <xf numFmtId="0" fontId="9" fillId="0" borderId="35" xfId="0" applyNumberFormat="1" applyFont="1" applyBorder="1" applyAlignment="1">
      <alignment wrapText="1"/>
    </xf>
    <xf numFmtId="0" fontId="9" fillId="0" borderId="37" xfId="0" applyNumberFormat="1" applyFont="1" applyBorder="1" applyAlignment="1">
      <alignment wrapText="1"/>
    </xf>
    <xf numFmtId="0" fontId="0" fillId="0" borderId="37" xfId="0" applyBorder="1"/>
    <xf numFmtId="0" fontId="9" fillId="0" borderId="37" xfId="0" applyNumberFormat="1" applyFont="1" applyFill="1" applyBorder="1" applyAlignment="1">
      <alignment wrapText="1"/>
    </xf>
    <xf numFmtId="0" fontId="9" fillId="0" borderId="37" xfId="0" applyNumberFormat="1" applyFont="1" applyFill="1" applyBorder="1" applyAlignment="1"/>
    <xf numFmtId="0" fontId="9" fillId="0" borderId="32" xfId="0" applyNumberFormat="1" applyFont="1" applyBorder="1" applyAlignment="1"/>
    <xf numFmtId="0" fontId="9" fillId="0" borderId="38" xfId="0" applyNumberFormat="1" applyFont="1" applyBorder="1" applyAlignment="1"/>
    <xf numFmtId="0" fontId="2" fillId="0" borderId="39" xfId="0" applyFont="1" applyBorder="1" applyAlignment="1"/>
    <xf numFmtId="0" fontId="2" fillId="0" borderId="40" xfId="0" applyFont="1" applyBorder="1"/>
    <xf numFmtId="0" fontId="2" fillId="0" borderId="40" xfId="0" applyFont="1" applyBorder="1" applyAlignment="1"/>
    <xf numFmtId="0" fontId="2" fillId="0" borderId="40" xfId="0" applyFont="1" applyBorder="1" applyAlignment="1">
      <alignment wrapText="1"/>
    </xf>
    <xf numFmtId="0" fontId="2" fillId="0" borderId="40" xfId="0" applyFont="1" applyFill="1" applyBorder="1" applyAlignment="1"/>
    <xf numFmtId="0" fontId="2" fillId="0" borderId="41" xfId="0" applyFont="1" applyBorder="1" applyAlignment="1">
      <alignment wrapText="1"/>
    </xf>
    <xf numFmtId="0" fontId="0" fillId="4" borderId="42" xfId="0" applyFill="1" applyBorder="1" applyAlignment="1">
      <alignment horizontal="left" vertical="top" wrapText="1"/>
    </xf>
    <xf numFmtId="0" fontId="0" fillId="4" borderId="26" xfId="0" applyFill="1" applyBorder="1"/>
    <xf numFmtId="0" fontId="2" fillId="0" borderId="0" xfId="0" applyFont="1" applyAlignment="1">
      <alignment wrapText="1"/>
    </xf>
    <xf numFmtId="0" fontId="0" fillId="0" borderId="1" xfId="0" applyBorder="1" applyAlignment="1">
      <alignment horizontal="left" vertical="top" wrapText="1"/>
    </xf>
    <xf numFmtId="14" fontId="0" fillId="0" borderId="0" xfId="0" applyNumberFormat="1" applyAlignment="1">
      <alignment vertical="top"/>
    </xf>
    <xf numFmtId="0" fontId="7" fillId="0" borderId="10" xfId="0" applyFont="1" applyBorder="1"/>
    <xf numFmtId="0" fontId="4" fillId="0" borderId="26" xfId="0" applyFont="1" applyBorder="1"/>
    <xf numFmtId="0" fontId="4" fillId="0" borderId="32" xfId="0" applyFont="1" applyBorder="1"/>
    <xf numFmtId="0" fontId="2" fillId="0" borderId="44" xfId="0" applyFont="1" applyBorder="1"/>
    <xf numFmtId="0" fontId="0" fillId="0" borderId="44" xfId="0" applyBorder="1"/>
    <xf numFmtId="0" fontId="0" fillId="0" borderId="45" xfId="0" applyBorder="1"/>
    <xf numFmtId="0" fontId="7" fillId="0" borderId="32" xfId="0" applyFont="1" applyBorder="1"/>
    <xf numFmtId="0" fontId="0" fillId="0" borderId="33" xfId="0" applyBorder="1"/>
    <xf numFmtId="0" fontId="2" fillId="0" borderId="45" xfId="0" applyFont="1" applyBorder="1"/>
    <xf numFmtId="0" fontId="0" fillId="0" borderId="43" xfId="0" applyFont="1" applyBorder="1" applyAlignment="1">
      <alignment wrapText="1"/>
    </xf>
    <xf numFmtId="0" fontId="0" fillId="0" borderId="31" xfId="0" applyFont="1" applyBorder="1" applyAlignment="1">
      <alignment wrapText="1"/>
    </xf>
    <xf numFmtId="0" fontId="0" fillId="0" borderId="26" xfId="0" applyFont="1" applyBorder="1"/>
    <xf numFmtId="0" fontId="16" fillId="0" borderId="26" xfId="0" applyFont="1" applyBorder="1"/>
    <xf numFmtId="0" fontId="2" fillId="0" borderId="48" xfId="0" applyFont="1" applyBorder="1"/>
    <xf numFmtId="0" fontId="2" fillId="0" borderId="49" xfId="0" applyFont="1" applyBorder="1"/>
    <xf numFmtId="0" fontId="16" fillId="0" borderId="32" xfId="0" applyFont="1" applyBorder="1"/>
    <xf numFmtId="0" fontId="0" fillId="0" borderId="32" xfId="0" applyFont="1" applyBorder="1"/>
    <xf numFmtId="0" fontId="7" fillId="0" borderId="26" xfId="0" applyFont="1" applyBorder="1"/>
    <xf numFmtId="0" fontId="0" fillId="0" borderId="26" xfId="0" applyNumberFormat="1" applyBorder="1"/>
    <xf numFmtId="0" fontId="0" fillId="0" borderId="42" xfId="0" applyBorder="1"/>
    <xf numFmtId="0" fontId="0" fillId="0" borderId="32" xfId="0" applyNumberFormat="1" applyBorder="1"/>
    <xf numFmtId="0" fontId="0" fillId="0" borderId="14" xfId="0" applyBorder="1"/>
    <xf numFmtId="0" fontId="2" fillId="0" borderId="50" xfId="0" applyFont="1" applyBorder="1"/>
    <xf numFmtId="0" fontId="2" fillId="0" borderId="46" xfId="0" applyNumberFormat="1" applyFont="1" applyBorder="1"/>
    <xf numFmtId="0" fontId="7" fillId="0" borderId="44" xfId="0" applyFont="1" applyBorder="1"/>
    <xf numFmtId="0" fontId="0" fillId="0" borderId="48" xfId="0" applyBorder="1"/>
    <xf numFmtId="0" fontId="13" fillId="0" borderId="32" xfId="0" applyFont="1" applyBorder="1"/>
    <xf numFmtId="0" fontId="13" fillId="0" borderId="33" xfId="0" applyFont="1" applyBorder="1"/>
    <xf numFmtId="0" fontId="0" fillId="0" borderId="1" xfId="0" quotePrefix="1" applyBorder="1"/>
    <xf numFmtId="0" fontId="4" fillId="0" borderId="26" xfId="0" applyNumberFormat="1" applyFont="1" applyBorder="1"/>
    <xf numFmtId="0" fontId="4" fillId="0" borderId="30" xfId="0" applyFont="1" applyBorder="1"/>
    <xf numFmtId="0" fontId="9" fillId="0" borderId="51" xfId="0" applyNumberFormat="1" applyFont="1" applyBorder="1" applyAlignment="1">
      <alignment vertical="top" wrapText="1"/>
    </xf>
    <xf numFmtId="0" fontId="9" fillId="0" borderId="52" xfId="0" applyNumberFormat="1" applyFont="1" applyBorder="1" applyAlignment="1">
      <alignment vertical="top" wrapText="1"/>
    </xf>
    <xf numFmtId="0" fontId="0" fillId="0" borderId="26" xfId="0" quotePrefix="1" applyBorder="1" applyAlignment="1">
      <alignment horizontal="left"/>
    </xf>
    <xf numFmtId="0" fontId="0" fillId="0" borderId="30" xfId="0" applyBorder="1" applyAlignment="1">
      <alignment horizontal="left"/>
    </xf>
    <xf numFmtId="0" fontId="0" fillId="0" borderId="26"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1" xfId="0" applyBorder="1" applyAlignment="1">
      <alignment horizontal="left"/>
    </xf>
    <xf numFmtId="0" fontId="2" fillId="0" borderId="44" xfId="0" applyFont="1" applyFill="1" applyBorder="1" applyAlignment="1">
      <alignment horizontal="left"/>
    </xf>
    <xf numFmtId="0" fontId="2" fillId="0" borderId="45" xfId="0" applyFont="1" applyFill="1" applyBorder="1" applyAlignment="1">
      <alignment horizontal="left"/>
    </xf>
    <xf numFmtId="0" fontId="2" fillId="0" borderId="29" xfId="0" applyFont="1" applyBorder="1" applyAlignment="1">
      <alignment horizontal="left"/>
    </xf>
    <xf numFmtId="0" fontId="2" fillId="0" borderId="30" xfId="0" applyFont="1" applyBorder="1" applyAlignment="1">
      <alignment horizontal="left"/>
    </xf>
    <xf numFmtId="0" fontId="2" fillId="0" borderId="31" xfId="0" applyFont="1" applyBorder="1" applyAlignment="1">
      <alignment horizontal="left"/>
    </xf>
    <xf numFmtId="0" fontId="2" fillId="0" borderId="33" xfId="0" applyFont="1" applyBorder="1" applyAlignment="1">
      <alignment horizontal="left"/>
    </xf>
    <xf numFmtId="0" fontId="6" fillId="0" borderId="1" xfId="0" applyFont="1" applyBorder="1" applyAlignment="1">
      <alignment horizontal="left"/>
    </xf>
    <xf numFmtId="0" fontId="5" fillId="0" borderId="1" xfId="0" applyFont="1" applyBorder="1" applyAlignment="1">
      <alignment horizontal="left"/>
    </xf>
    <xf numFmtId="0" fontId="2" fillId="0" borderId="43" xfId="0" applyFont="1" applyBorder="1" applyAlignment="1">
      <alignment horizontal="left"/>
    </xf>
    <xf numFmtId="0" fontId="2" fillId="0" borderId="45" xfId="0" applyFont="1" applyBorder="1" applyAlignment="1">
      <alignment horizontal="left"/>
    </xf>
    <xf numFmtId="0" fontId="2" fillId="0" borderId="44" xfId="0" applyFont="1" applyBorder="1" applyAlignment="1">
      <alignment horizontal="left"/>
    </xf>
    <xf numFmtId="0" fontId="2" fillId="0" borderId="26" xfId="0" applyFont="1" applyBorder="1" applyAlignment="1">
      <alignment horizontal="left"/>
    </xf>
    <xf numFmtId="0" fontId="2" fillId="0" borderId="32" xfId="0" applyFont="1" applyBorder="1" applyAlignment="1">
      <alignment horizontal="left"/>
    </xf>
    <xf numFmtId="0" fontId="2" fillId="0" borderId="47" xfId="0" applyFont="1" applyBorder="1" applyAlignment="1">
      <alignment horizontal="left" vertical="top"/>
    </xf>
    <xf numFmtId="0" fontId="2" fillId="0" borderId="48" xfId="0" applyFont="1" applyBorder="1" applyAlignment="1">
      <alignment horizontal="left" vertical="top"/>
    </xf>
    <xf numFmtId="0" fontId="2" fillId="0" borderId="21" xfId="0" applyFont="1" applyBorder="1" applyAlignment="1">
      <alignment horizontal="left" vertical="top"/>
    </xf>
    <xf numFmtId="0" fontId="2" fillId="0" borderId="10" xfId="0" applyFont="1" applyBorder="1" applyAlignment="1">
      <alignment horizontal="left" vertical="top"/>
    </xf>
    <xf numFmtId="0" fontId="0" fillId="0" borderId="29" xfId="0" applyBorder="1" applyAlignment="1">
      <alignment horizontal="left"/>
    </xf>
    <xf numFmtId="0" fontId="2" fillId="0" borderId="11" xfId="0" applyFont="1" applyBorder="1" applyAlignment="1">
      <alignment horizontal="left"/>
    </xf>
    <xf numFmtId="0" fontId="2" fillId="0" borderId="16" xfId="0" applyFont="1" applyBorder="1" applyAlignment="1">
      <alignment horizontal="left"/>
    </xf>
    <xf numFmtId="0" fontId="0" fillId="0" borderId="31" xfId="0" applyBorder="1" applyAlignment="1">
      <alignment horizontal="left"/>
    </xf>
    <xf numFmtId="0" fontId="0" fillId="0" borderId="32" xfId="0" quotePrefix="1" applyBorder="1" applyAlignment="1">
      <alignment horizontal="left"/>
    </xf>
    <xf numFmtId="0" fontId="2" fillId="0" borderId="22" xfId="0" applyFont="1" applyBorder="1" applyAlignment="1">
      <alignment horizontal="left"/>
    </xf>
    <xf numFmtId="0" fontId="2" fillId="0" borderId="2" xfId="0" applyFont="1" applyBorder="1" applyAlignment="1">
      <alignment horizontal="left" vertical="top"/>
    </xf>
    <xf numFmtId="0" fontId="2" fillId="0" borderId="3" xfId="0" applyFont="1" applyBorder="1" applyAlignment="1">
      <alignment horizontal="left" vertical="top"/>
    </xf>
    <xf numFmtId="0" fontId="0" fillId="0" borderId="43" xfId="0" applyBorder="1" applyAlignment="1">
      <alignment horizontal="left"/>
    </xf>
    <xf numFmtId="0" fontId="0" fillId="0" borderId="44" xfId="0" applyBorder="1" applyAlignment="1">
      <alignment horizontal="left"/>
    </xf>
    <xf numFmtId="0" fontId="0" fillId="0" borderId="44" xfId="0" quotePrefix="1"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1" xfId="0" applyNumberFormat="1" applyBorder="1" applyAlignment="1">
      <alignment horizontal="left"/>
    </xf>
    <xf numFmtId="0" fontId="2" fillId="0" borderId="1" xfId="0" applyFont="1" applyBorder="1" applyAlignment="1">
      <alignment horizontal="center"/>
    </xf>
    <xf numFmtId="0" fontId="0" fillId="0" borderId="1" xfId="0" quotePrefix="1" applyBorder="1" applyAlignment="1">
      <alignment horizontal="left"/>
    </xf>
    <xf numFmtId="0" fontId="0" fillId="0" borderId="13" xfId="0" applyBorder="1" applyAlignment="1">
      <alignment horizontal="left" wrapText="1"/>
    </xf>
    <xf numFmtId="0" fontId="0" fillId="0" borderId="24" xfId="0" applyBorder="1" applyAlignment="1">
      <alignment horizontal="left" wrapText="1"/>
    </xf>
    <xf numFmtId="0" fontId="0" fillId="0" borderId="23" xfId="0" applyBorder="1" applyAlignment="1">
      <alignment horizontal="left" wrapText="1"/>
    </xf>
    <xf numFmtId="0" fontId="0" fillId="0" borderId="13"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13" xfId="0" applyFont="1" applyFill="1" applyBorder="1" applyAlignment="1">
      <alignment horizontal="left"/>
    </xf>
    <xf numFmtId="0" fontId="1" fillId="0" borderId="23" xfId="0" applyFont="1" applyFill="1" applyBorder="1" applyAlignment="1">
      <alignment horizontal="left"/>
    </xf>
    <xf numFmtId="0" fontId="1" fillId="0" borderId="13" xfId="0" applyFont="1" applyFill="1" applyBorder="1" applyAlignment="1">
      <alignment horizontal="left"/>
    </xf>
    <xf numFmtId="0" fontId="2" fillId="0" borderId="13" xfId="0" applyFont="1" applyFill="1" applyBorder="1" applyAlignment="1">
      <alignment horizontal="left"/>
    </xf>
    <xf numFmtId="0" fontId="2" fillId="0" borderId="23" xfId="0" applyFont="1" applyFill="1" applyBorder="1" applyAlignment="1">
      <alignment horizontal="left"/>
    </xf>
    <xf numFmtId="0" fontId="0" fillId="0" borderId="1" xfId="0" applyFill="1" applyBorder="1" applyAlignment="1">
      <alignment horizontal="left"/>
    </xf>
    <xf numFmtId="0" fontId="1" fillId="0" borderId="1" xfId="0" applyFont="1" applyFill="1" applyBorder="1" applyAlignment="1">
      <alignment horizontal="left"/>
    </xf>
    <xf numFmtId="0" fontId="0" fillId="0" borderId="13" xfId="0" applyFill="1" applyBorder="1" applyAlignment="1">
      <alignment horizontal="left"/>
    </xf>
    <xf numFmtId="0" fontId="0" fillId="0" borderId="23" xfId="0" applyFill="1" applyBorder="1" applyAlignment="1">
      <alignment horizontal="left"/>
    </xf>
    <xf numFmtId="0" fontId="1" fillId="0" borderId="8" xfId="0" applyFont="1" applyFill="1" applyBorder="1" applyAlignment="1">
      <alignment horizontal="left"/>
    </xf>
    <xf numFmtId="0" fontId="1" fillId="0" borderId="25" xfId="0" applyFont="1" applyFill="1" applyBorder="1" applyAlignment="1">
      <alignment horizontal="left"/>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0" fillId="4" borderId="13" xfId="0" applyFill="1" applyBorder="1" applyAlignment="1">
      <alignment horizontal="left" vertical="top" wrapText="1"/>
    </xf>
    <xf numFmtId="0" fontId="0" fillId="4" borderId="24" xfId="0" applyFill="1" applyBorder="1" applyAlignment="1">
      <alignment horizontal="left" vertical="top" wrapText="1"/>
    </xf>
    <xf numFmtId="0" fontId="0" fillId="4" borderId="23" xfId="0" applyFill="1" applyBorder="1" applyAlignment="1">
      <alignment horizontal="left" vertical="top" wrapText="1"/>
    </xf>
    <xf numFmtId="0" fontId="0" fillId="0" borderId="13" xfId="0" applyBorder="1" applyAlignment="1">
      <alignment horizontal="lef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4" borderId="13" xfId="0" quotePrefix="1" applyFill="1" applyBorder="1" applyAlignment="1">
      <alignment horizontal="left" vertical="top" wrapText="1"/>
    </xf>
    <xf numFmtId="0" fontId="3" fillId="0" borderId="1" xfId="0" applyFont="1" applyBorder="1" applyAlignment="1">
      <alignment horizontal="left"/>
    </xf>
    <xf numFmtId="0" fontId="2" fillId="0" borderId="13" xfId="0" applyFont="1" applyBorder="1" applyAlignment="1">
      <alignment horizontal="center" vertical="top" wrapText="1"/>
    </xf>
    <xf numFmtId="0" fontId="2" fillId="0" borderId="24" xfId="0" applyFont="1" applyBorder="1" applyAlignment="1">
      <alignment horizontal="center" vertical="top" wrapText="1"/>
    </xf>
    <xf numFmtId="0" fontId="2" fillId="0" borderId="23" xfId="0" applyFont="1" applyBorder="1" applyAlignment="1">
      <alignment horizontal="center" vertical="top" wrapText="1"/>
    </xf>
    <xf numFmtId="0" fontId="0" fillId="4" borderId="42" xfId="0" applyFill="1" applyBorder="1" applyAlignment="1">
      <alignment horizontal="left" vertical="top" wrapText="1"/>
    </xf>
    <xf numFmtId="0" fontId="0" fillId="4" borderId="34" xfId="0" applyFill="1" applyBorder="1" applyAlignment="1">
      <alignment horizontal="left" vertical="top" wrapText="1"/>
    </xf>
    <xf numFmtId="0" fontId="11" fillId="0" borderId="1" xfId="0" applyNumberFormat="1" applyFont="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77"/>
  <sheetViews>
    <sheetView tabSelected="1" showRuler="0" showWhiteSpace="0" view="pageLayout" zoomScale="99" zoomScalePageLayoutView="99" workbookViewId="0">
      <selection activeCell="K8" sqref="K8"/>
    </sheetView>
  </sheetViews>
  <sheetFormatPr defaultColWidth="8.6640625" defaultRowHeight="11.25" x14ac:dyDescent="0.2"/>
  <cols>
    <col min="11" max="11" width="11.1640625" bestFit="1" customWidth="1"/>
  </cols>
  <sheetData>
    <row r="1" spans="1:13" s="35" customFormat="1" ht="15.75" x14ac:dyDescent="0.25">
      <c r="A1" s="183" t="s">
        <v>177</v>
      </c>
      <c r="B1" s="183"/>
      <c r="C1" s="183"/>
      <c r="D1" s="183"/>
      <c r="E1" s="183"/>
      <c r="F1" s="182" t="s">
        <v>0</v>
      </c>
      <c r="G1" s="182"/>
      <c r="H1" s="182"/>
      <c r="I1" s="182"/>
      <c r="J1" s="76" t="s">
        <v>178</v>
      </c>
      <c r="K1" s="35" t="s">
        <v>183</v>
      </c>
      <c r="M1"/>
    </row>
    <row r="2" spans="1:13" s="97" customFormat="1" x14ac:dyDescent="0.2">
      <c r="A2" s="93" t="s">
        <v>1</v>
      </c>
      <c r="B2" s="94">
        <f>D2+F2</f>
        <v>2</v>
      </c>
      <c r="C2" s="93" t="s">
        <v>178</v>
      </c>
      <c r="D2" s="95">
        <v>2</v>
      </c>
      <c r="E2" s="93" t="s">
        <v>179</v>
      </c>
      <c r="F2" s="96">
        <v>0</v>
      </c>
      <c r="G2" s="93"/>
      <c r="H2" s="95"/>
      <c r="I2" s="95"/>
      <c r="K2" s="136">
        <v>44162</v>
      </c>
    </row>
    <row r="3" spans="1:13" ht="12" thickBot="1" x14ac:dyDescent="0.25">
      <c r="A3" s="39"/>
      <c r="B3" s="39"/>
      <c r="C3" s="39"/>
      <c r="D3" s="39"/>
      <c r="E3" s="39"/>
      <c r="F3" s="39"/>
      <c r="G3" s="39"/>
      <c r="H3" s="39"/>
      <c r="I3" s="39"/>
      <c r="J3" s="39"/>
      <c r="K3" s="39"/>
      <c r="L3" s="39"/>
    </row>
    <row r="4" spans="1:13" x14ac:dyDescent="0.2">
      <c r="A4" s="9" t="s">
        <v>2</v>
      </c>
      <c r="B4" s="10" t="s">
        <v>3</v>
      </c>
      <c r="C4" s="10" t="s">
        <v>4</v>
      </c>
      <c r="D4" s="10" t="s">
        <v>5</v>
      </c>
      <c r="E4" s="36" t="s">
        <v>6</v>
      </c>
      <c r="F4" s="175" t="s">
        <v>7</v>
      </c>
      <c r="G4" s="175"/>
      <c r="I4" s="184" t="s">
        <v>182</v>
      </c>
      <c r="J4" s="185"/>
      <c r="K4" t="s">
        <v>183</v>
      </c>
    </row>
    <row r="5" spans="1:13" x14ac:dyDescent="0.2">
      <c r="A5" s="11" t="s">
        <v>8</v>
      </c>
      <c r="B5" s="8">
        <v>12</v>
      </c>
      <c r="C5" s="8">
        <v>1</v>
      </c>
      <c r="D5" s="8">
        <v>12</v>
      </c>
      <c r="E5" s="37">
        <v>1</v>
      </c>
      <c r="F5" s="175"/>
      <c r="G5" s="175"/>
      <c r="I5" s="178" t="s">
        <v>255</v>
      </c>
      <c r="J5" s="179"/>
      <c r="K5" t="s">
        <v>259</v>
      </c>
    </row>
    <row r="6" spans="1:13" x14ac:dyDescent="0.2">
      <c r="A6" s="11" t="s">
        <v>9</v>
      </c>
      <c r="B6" s="8">
        <v>11</v>
      </c>
      <c r="C6" s="8">
        <v>0</v>
      </c>
      <c r="D6" s="8">
        <v>11</v>
      </c>
      <c r="E6" s="37">
        <v>0</v>
      </c>
      <c r="F6" s="175"/>
      <c r="G6" s="175"/>
      <c r="I6" s="178" t="s">
        <v>200</v>
      </c>
      <c r="J6" s="179"/>
      <c r="K6" t="s">
        <v>260</v>
      </c>
    </row>
    <row r="7" spans="1:13" x14ac:dyDescent="0.2">
      <c r="A7" s="11" t="s">
        <v>10</v>
      </c>
      <c r="B7" s="8">
        <v>16</v>
      </c>
      <c r="C7" s="8">
        <v>3</v>
      </c>
      <c r="D7" s="8">
        <v>16</v>
      </c>
      <c r="E7" s="37">
        <v>3</v>
      </c>
      <c r="F7" s="175"/>
      <c r="G7" s="175"/>
      <c r="I7" s="178" t="s">
        <v>256</v>
      </c>
      <c r="J7" s="179"/>
      <c r="K7" s="82" t="s">
        <v>276</v>
      </c>
    </row>
    <row r="8" spans="1:13" x14ac:dyDescent="0.2">
      <c r="A8" s="11" t="s">
        <v>11</v>
      </c>
      <c r="B8" s="8">
        <v>10</v>
      </c>
      <c r="C8" s="8">
        <v>0</v>
      </c>
      <c r="D8" s="8">
        <v>10</v>
      </c>
      <c r="E8" s="37">
        <v>0</v>
      </c>
      <c r="F8" s="175"/>
      <c r="G8" s="175"/>
      <c r="I8" s="178" t="s">
        <v>257</v>
      </c>
      <c r="J8" s="179"/>
      <c r="K8" t="s">
        <v>261</v>
      </c>
    </row>
    <row r="9" spans="1:13" ht="12" thickBot="1" x14ac:dyDescent="0.25">
      <c r="A9" s="11" t="s">
        <v>12</v>
      </c>
      <c r="B9" s="8">
        <v>18</v>
      </c>
      <c r="C9" s="8">
        <v>4</v>
      </c>
      <c r="D9" s="8">
        <v>18</v>
      </c>
      <c r="E9" s="37">
        <v>4</v>
      </c>
      <c r="F9" s="175"/>
      <c r="G9" s="175"/>
      <c r="I9" s="180" t="s">
        <v>258</v>
      </c>
      <c r="J9" s="181"/>
      <c r="K9" t="s">
        <v>262</v>
      </c>
    </row>
    <row r="10" spans="1:13" ht="12" thickBot="1" x14ac:dyDescent="0.25">
      <c r="A10" s="12" t="s">
        <v>13</v>
      </c>
      <c r="B10" s="13">
        <v>12</v>
      </c>
      <c r="C10" s="13">
        <v>1</v>
      </c>
      <c r="D10" s="13">
        <v>12</v>
      </c>
      <c r="E10" s="38">
        <v>1</v>
      </c>
      <c r="F10" s="175"/>
      <c r="G10" s="175"/>
    </row>
    <row r="11" spans="1:13" ht="12" thickBot="1" x14ac:dyDescent="0.25">
      <c r="A11" s="39"/>
      <c r="B11">
        <f>SUM(B5:B10)</f>
        <v>79</v>
      </c>
      <c r="C11" s="39"/>
      <c r="D11" s="39"/>
      <c r="E11" s="39"/>
      <c r="F11" s="39"/>
      <c r="G11" s="39"/>
      <c r="H11" s="39"/>
      <c r="I11" s="39"/>
      <c r="J11" s="39"/>
      <c r="K11" s="39"/>
      <c r="L11" s="39"/>
    </row>
    <row r="12" spans="1:13" ht="12" thickBot="1" x14ac:dyDescent="0.25">
      <c r="A12" s="159" t="s">
        <v>14</v>
      </c>
      <c r="B12" s="160">
        <v>16</v>
      </c>
      <c r="C12" t="s">
        <v>264</v>
      </c>
      <c r="F12" t="s">
        <v>275</v>
      </c>
    </row>
    <row r="13" spans="1:13" x14ac:dyDescent="0.2">
      <c r="A13" s="184" t="s">
        <v>15</v>
      </c>
      <c r="B13" s="186"/>
      <c r="C13" s="140" t="s">
        <v>16</v>
      </c>
      <c r="D13" s="140" t="s">
        <v>3</v>
      </c>
      <c r="E13" s="140" t="s">
        <v>17</v>
      </c>
      <c r="F13" s="140" t="s">
        <v>18</v>
      </c>
      <c r="G13" s="140" t="s">
        <v>19</v>
      </c>
      <c r="H13" s="41" t="s">
        <v>20</v>
      </c>
      <c r="I13" s="176" t="s">
        <v>7</v>
      </c>
      <c r="J13" s="177"/>
    </row>
    <row r="14" spans="1:13" x14ac:dyDescent="0.2">
      <c r="A14" s="178" t="s">
        <v>21</v>
      </c>
      <c r="B14" s="187"/>
      <c r="C14" s="154">
        <f>SUM(D14:H14)</f>
        <v>6</v>
      </c>
      <c r="D14" s="155">
        <v>3</v>
      </c>
      <c r="E14" s="138">
        <f>E7</f>
        <v>3</v>
      </c>
      <c r="F14" s="83"/>
      <c r="G14" s="83"/>
      <c r="H14" s="156"/>
      <c r="I14" s="170"/>
      <c r="J14" s="171"/>
      <c r="K14" s="82"/>
    </row>
    <row r="15" spans="1:13" x14ac:dyDescent="0.2">
      <c r="A15" s="178" t="s">
        <v>22</v>
      </c>
      <c r="B15" s="187"/>
      <c r="C15" s="154">
        <f>SUM(D15:H15)</f>
        <v>0</v>
      </c>
      <c r="D15" s="155">
        <v>0</v>
      </c>
      <c r="E15" s="138">
        <f>E6</f>
        <v>0</v>
      </c>
      <c r="F15" s="83"/>
      <c r="G15" s="83"/>
      <c r="H15" s="156"/>
      <c r="I15" s="172"/>
      <c r="J15" s="171"/>
      <c r="K15" s="82"/>
    </row>
    <row r="16" spans="1:13" ht="12" thickBot="1" x14ac:dyDescent="0.25">
      <c r="A16" s="180" t="s">
        <v>23</v>
      </c>
      <c r="B16" s="188"/>
      <c r="C16" s="143">
        <f>SUM(D16:H16)</f>
        <v>7</v>
      </c>
      <c r="D16" s="157">
        <v>3</v>
      </c>
      <c r="E16" s="139">
        <f>E9</f>
        <v>4</v>
      </c>
      <c r="F16" s="107"/>
      <c r="G16" s="107"/>
      <c r="H16" s="158"/>
      <c r="I16" s="173"/>
      <c r="J16" s="174"/>
    </row>
    <row r="17" spans="1:13" ht="12" thickBot="1" x14ac:dyDescent="0.25">
      <c r="A17" s="29" t="s">
        <v>31</v>
      </c>
      <c r="B17" s="44"/>
      <c r="C17" s="44"/>
      <c r="D17" s="44"/>
      <c r="E17" s="44"/>
      <c r="F17" s="45"/>
      <c r="G17" s="45"/>
      <c r="H17" s="46"/>
      <c r="I17" s="45"/>
      <c r="J17" s="39"/>
      <c r="K17" s="39"/>
      <c r="L17" s="39"/>
    </row>
    <row r="18" spans="1:13" s="6" customFormat="1" x14ac:dyDescent="0.2">
      <c r="A18" s="184" t="s">
        <v>24</v>
      </c>
      <c r="B18" s="186"/>
      <c r="C18" s="140" t="s">
        <v>16</v>
      </c>
      <c r="D18" s="140" t="s">
        <v>3</v>
      </c>
      <c r="E18" s="140" t="s">
        <v>170</v>
      </c>
      <c r="F18" s="140" t="s">
        <v>192</v>
      </c>
      <c r="G18" s="140" t="s">
        <v>25</v>
      </c>
      <c r="H18" s="140" t="s">
        <v>26</v>
      </c>
      <c r="I18" s="140" t="s">
        <v>27</v>
      </c>
      <c r="J18" s="140" t="s">
        <v>200</v>
      </c>
      <c r="K18" s="186" t="s">
        <v>7</v>
      </c>
      <c r="L18" s="185"/>
    </row>
    <row r="19" spans="1:13" x14ac:dyDescent="0.2">
      <c r="A19" s="178" t="s">
        <v>28</v>
      </c>
      <c r="B19" s="187"/>
      <c r="C19" s="138">
        <f>SUM(D19:J19)</f>
        <v>17</v>
      </c>
      <c r="D19" s="83">
        <v>10</v>
      </c>
      <c r="E19" s="149">
        <f>$C$25</f>
        <v>4</v>
      </c>
      <c r="F19" s="149">
        <f>$C$26</f>
        <v>2</v>
      </c>
      <c r="G19" s="138">
        <f>$E$6</f>
        <v>0</v>
      </c>
      <c r="H19" s="83">
        <v>0</v>
      </c>
      <c r="I19" s="83">
        <v>0</v>
      </c>
      <c r="J19" s="83">
        <v>1</v>
      </c>
      <c r="K19" s="170"/>
      <c r="L19" s="171"/>
    </row>
    <row r="20" spans="1:13" x14ac:dyDescent="0.2">
      <c r="A20" s="178" t="s">
        <v>29</v>
      </c>
      <c r="B20" s="187"/>
      <c r="C20" s="138">
        <f>SUM(D20:J20)</f>
        <v>11</v>
      </c>
      <c r="D20" s="83">
        <v>10</v>
      </c>
      <c r="E20" s="83">
        <v>0</v>
      </c>
      <c r="F20" s="148">
        <v>0</v>
      </c>
      <c r="G20" s="138">
        <f>$E$6</f>
        <v>0</v>
      </c>
      <c r="H20" s="83">
        <v>0</v>
      </c>
      <c r="I20" s="83">
        <v>0</v>
      </c>
      <c r="J20" s="83">
        <v>1</v>
      </c>
      <c r="K20" s="172"/>
      <c r="L20" s="171"/>
    </row>
    <row r="21" spans="1:13" ht="12" thickBot="1" x14ac:dyDescent="0.25">
      <c r="A21" s="180" t="s">
        <v>30</v>
      </c>
      <c r="B21" s="188"/>
      <c r="C21" s="139">
        <f>SUM(D21:J21)</f>
        <v>17</v>
      </c>
      <c r="D21" s="107">
        <v>10</v>
      </c>
      <c r="E21" s="152">
        <f>$C$25</f>
        <v>4</v>
      </c>
      <c r="F21" s="152">
        <f>$C$26</f>
        <v>2</v>
      </c>
      <c r="G21" s="139">
        <v>0</v>
      </c>
      <c r="H21" s="107">
        <v>0</v>
      </c>
      <c r="I21" s="107">
        <v>0</v>
      </c>
      <c r="J21" s="107">
        <v>1</v>
      </c>
      <c r="K21" s="173"/>
      <c r="L21" s="174"/>
    </row>
    <row r="22" spans="1:13" x14ac:dyDescent="0.2">
      <c r="A22" s="189" t="s">
        <v>32</v>
      </c>
      <c r="B22" s="190"/>
      <c r="C22" s="150" t="s">
        <v>16</v>
      </c>
      <c r="D22" s="150" t="s">
        <v>33</v>
      </c>
      <c r="E22" s="151" t="s">
        <v>34</v>
      </c>
    </row>
    <row r="23" spans="1:13" ht="12" thickBot="1" x14ac:dyDescent="0.25">
      <c r="A23" s="191"/>
      <c r="B23" s="192"/>
      <c r="C23" s="137">
        <f>D23+E23</f>
        <v>4</v>
      </c>
      <c r="D23" s="137">
        <f>$E$6</f>
        <v>0</v>
      </c>
      <c r="E23" s="53">
        <v>4</v>
      </c>
      <c r="F23" t="s">
        <v>241</v>
      </c>
    </row>
    <row r="24" spans="1:13" s="6" customFormat="1" x14ac:dyDescent="0.2">
      <c r="A24" s="184" t="s">
        <v>170</v>
      </c>
      <c r="B24" s="186"/>
      <c r="C24" s="140" t="s">
        <v>35</v>
      </c>
      <c r="D24" s="140" t="s">
        <v>36</v>
      </c>
      <c r="E24" s="140" t="s">
        <v>37</v>
      </c>
      <c r="F24" s="140" t="s">
        <v>38</v>
      </c>
      <c r="G24" s="140" t="s">
        <v>39</v>
      </c>
      <c r="H24" s="140" t="s">
        <v>40</v>
      </c>
      <c r="I24" s="140" t="s">
        <v>41</v>
      </c>
      <c r="J24" s="186" t="s">
        <v>42</v>
      </c>
      <c r="K24" s="186"/>
      <c r="L24" s="185"/>
      <c r="M24"/>
    </row>
    <row r="25" spans="1:13" x14ac:dyDescent="0.2">
      <c r="A25" s="193" t="s">
        <v>186</v>
      </c>
      <c r="B25" s="172"/>
      <c r="C25" s="83">
        <v>4</v>
      </c>
      <c r="D25" s="148">
        <v>3</v>
      </c>
      <c r="E25" s="83">
        <v>15</v>
      </c>
      <c r="F25" s="83">
        <v>15</v>
      </c>
      <c r="G25" s="83">
        <v>-4</v>
      </c>
      <c r="H25" s="83">
        <v>25</v>
      </c>
      <c r="I25" s="83" t="s">
        <v>127</v>
      </c>
      <c r="J25" s="170"/>
      <c r="K25" s="172"/>
      <c r="L25" s="171"/>
    </row>
    <row r="26" spans="1:13" x14ac:dyDescent="0.2">
      <c r="A26" s="193" t="s">
        <v>198</v>
      </c>
      <c r="B26" s="172"/>
      <c r="C26" s="83">
        <v>2</v>
      </c>
      <c r="D26" s="148" t="s">
        <v>60</v>
      </c>
      <c r="E26" s="83" t="s">
        <v>60</v>
      </c>
      <c r="F26" s="83">
        <v>5</v>
      </c>
      <c r="G26" s="83">
        <v>-2</v>
      </c>
      <c r="H26" s="83">
        <v>15</v>
      </c>
      <c r="I26" s="83"/>
      <c r="J26" s="170"/>
      <c r="K26" s="172"/>
      <c r="L26" s="171"/>
    </row>
    <row r="27" spans="1:13" ht="12" thickBot="1" x14ac:dyDescent="0.25">
      <c r="A27" s="196"/>
      <c r="B27" s="173"/>
      <c r="C27" s="107"/>
      <c r="D27" s="153"/>
      <c r="E27" s="107"/>
      <c r="F27" s="107"/>
      <c r="G27" s="107"/>
      <c r="H27" s="107"/>
      <c r="I27" s="107"/>
      <c r="J27" s="197"/>
      <c r="K27" s="173"/>
      <c r="L27" s="174"/>
    </row>
    <row r="28" spans="1:13" ht="12" thickBot="1" x14ac:dyDescent="0.25">
      <c r="A28" s="6" t="s">
        <v>43</v>
      </c>
      <c r="B28" s="39"/>
      <c r="C28" s="39"/>
      <c r="D28" s="39"/>
      <c r="E28" s="39"/>
      <c r="F28" s="39"/>
      <c r="G28" s="39"/>
      <c r="H28" s="39"/>
      <c r="I28" s="39"/>
      <c r="J28" s="39"/>
      <c r="K28" s="39"/>
      <c r="L28" s="39"/>
    </row>
    <row r="29" spans="1:13" x14ac:dyDescent="0.2">
      <c r="A29" s="199" t="s">
        <v>44</v>
      </c>
      <c r="B29" s="200"/>
      <c r="C29" s="40" t="s">
        <v>45</v>
      </c>
      <c r="D29" s="40" t="s">
        <v>46</v>
      </c>
      <c r="E29" s="40" t="s">
        <v>47</v>
      </c>
      <c r="F29" s="42" t="s">
        <v>48</v>
      </c>
      <c r="G29" s="63" t="s">
        <v>49</v>
      </c>
      <c r="H29" s="64" t="s">
        <v>16</v>
      </c>
      <c r="I29" s="40" t="s">
        <v>44</v>
      </c>
      <c r="J29" s="40" t="s">
        <v>50</v>
      </c>
      <c r="K29" s="40" t="s">
        <v>51</v>
      </c>
      <c r="L29" s="42" t="s">
        <v>52</v>
      </c>
    </row>
    <row r="30" spans="1:13" ht="12" thickBot="1" x14ac:dyDescent="0.25">
      <c r="A30" s="191"/>
      <c r="B30" s="192"/>
      <c r="C30" s="70">
        <v>1</v>
      </c>
      <c r="D30" s="70">
        <v>0</v>
      </c>
      <c r="E30" s="52">
        <v>0</v>
      </c>
      <c r="F30" s="53">
        <v>0</v>
      </c>
      <c r="G30" s="65"/>
      <c r="H30" s="67">
        <f>I30+J30+K30+L30</f>
        <v>-2</v>
      </c>
      <c r="I30" s="66">
        <f>C30</f>
        <v>1</v>
      </c>
      <c r="J30" s="52">
        <v>-4</v>
      </c>
      <c r="K30" s="52">
        <v>0</v>
      </c>
      <c r="L30" s="68">
        <f>$E$5</f>
        <v>1</v>
      </c>
    </row>
    <row r="31" spans="1:13" s="6" customFormat="1" ht="12" thickBot="1" x14ac:dyDescent="0.25">
      <c r="A31" s="194" t="s">
        <v>53</v>
      </c>
      <c r="B31" s="195"/>
      <c r="C31" s="54" t="s">
        <v>55</v>
      </c>
      <c r="D31" s="54" t="s">
        <v>54</v>
      </c>
      <c r="E31" s="54" t="s">
        <v>56</v>
      </c>
      <c r="F31" s="54" t="s">
        <v>57</v>
      </c>
      <c r="G31" s="54" t="s">
        <v>58</v>
      </c>
      <c r="H31" s="54" t="s">
        <v>38</v>
      </c>
      <c r="I31" s="54" t="s">
        <v>59</v>
      </c>
      <c r="J31" s="195" t="s">
        <v>42</v>
      </c>
      <c r="K31" s="195"/>
      <c r="L31" s="198"/>
      <c r="M31"/>
    </row>
    <row r="32" spans="1:13" x14ac:dyDescent="0.2">
      <c r="A32" s="201" t="s">
        <v>188</v>
      </c>
      <c r="B32" s="202"/>
      <c r="C32" s="161">
        <f>$C$30+D32</f>
        <v>3</v>
      </c>
      <c r="D32" s="141">
        <v>2</v>
      </c>
      <c r="E32" s="141" t="s">
        <v>190</v>
      </c>
      <c r="F32" s="141" t="s">
        <v>191</v>
      </c>
      <c r="G32" s="141" t="s">
        <v>60</v>
      </c>
      <c r="H32" s="141">
        <v>3</v>
      </c>
      <c r="I32" s="141" t="s">
        <v>195</v>
      </c>
      <c r="J32" s="203" t="s">
        <v>201</v>
      </c>
      <c r="K32" s="202"/>
      <c r="L32" s="204"/>
    </row>
    <row r="33" spans="1:12" x14ac:dyDescent="0.2">
      <c r="A33" s="193" t="s">
        <v>189</v>
      </c>
      <c r="B33" s="172"/>
      <c r="C33" s="154">
        <f>$C$30+D33</f>
        <v>2</v>
      </c>
      <c r="D33" s="83">
        <v>1</v>
      </c>
      <c r="E33" s="83" t="s">
        <v>193</v>
      </c>
      <c r="F33" s="162" t="s">
        <v>159</v>
      </c>
      <c r="G33" s="83" t="s">
        <v>160</v>
      </c>
      <c r="H33" s="83">
        <v>2</v>
      </c>
      <c r="I33" s="83" t="s">
        <v>194</v>
      </c>
      <c r="J33" s="170"/>
      <c r="K33" s="172"/>
      <c r="L33" s="171"/>
    </row>
    <row r="34" spans="1:12" ht="12" thickBot="1" x14ac:dyDescent="0.25">
      <c r="A34" s="196"/>
      <c r="B34" s="173"/>
      <c r="C34" s="107"/>
      <c r="D34" s="143"/>
      <c r="E34" s="107"/>
      <c r="F34" s="107"/>
      <c r="G34" s="107"/>
      <c r="H34" s="107"/>
      <c r="I34" s="107"/>
      <c r="J34" s="197"/>
      <c r="K34" s="173"/>
      <c r="L34" s="174"/>
    </row>
    <row r="35" spans="1:12" ht="12" thickBot="1" x14ac:dyDescent="0.25">
      <c r="A35" s="6" t="s">
        <v>61</v>
      </c>
      <c r="B35" s="39"/>
      <c r="C35" s="39"/>
      <c r="D35" s="39"/>
      <c r="E35" s="39"/>
      <c r="F35" s="39"/>
      <c r="G35" s="39"/>
      <c r="H35" s="39"/>
      <c r="I35" s="39"/>
      <c r="J35" s="39"/>
      <c r="K35" s="39"/>
      <c r="L35" s="39"/>
    </row>
    <row r="36" spans="1:12" x14ac:dyDescent="0.2">
      <c r="A36" s="184" t="s">
        <v>1</v>
      </c>
      <c r="B36" s="186"/>
      <c r="C36" s="140">
        <v>0</v>
      </c>
      <c r="D36" s="140">
        <v>1</v>
      </c>
      <c r="E36" s="140">
        <v>2</v>
      </c>
      <c r="F36" s="140">
        <v>3</v>
      </c>
      <c r="G36" s="140">
        <v>4</v>
      </c>
      <c r="H36" s="140">
        <v>5</v>
      </c>
      <c r="I36" s="140">
        <v>6</v>
      </c>
      <c r="J36" s="140">
        <v>7</v>
      </c>
      <c r="K36" s="140">
        <v>8</v>
      </c>
      <c r="L36" s="145">
        <v>9</v>
      </c>
    </row>
    <row r="37" spans="1:12" x14ac:dyDescent="0.2">
      <c r="A37" s="178" t="s">
        <v>62</v>
      </c>
      <c r="B37" s="187"/>
      <c r="C37" s="148">
        <v>4</v>
      </c>
      <c r="D37" s="83">
        <v>2</v>
      </c>
      <c r="E37" s="155"/>
      <c r="F37" s="155"/>
      <c r="G37" s="83"/>
      <c r="H37" s="83"/>
      <c r="I37" s="83"/>
      <c r="J37" s="83"/>
      <c r="K37" s="83"/>
      <c r="L37" s="102"/>
    </row>
    <row r="38" spans="1:12" x14ac:dyDescent="0.2">
      <c r="A38" s="178" t="s">
        <v>63</v>
      </c>
      <c r="B38" s="187"/>
      <c r="C38" s="83">
        <v>0</v>
      </c>
      <c r="D38" s="83">
        <v>1</v>
      </c>
      <c r="E38" s="83">
        <v>1</v>
      </c>
      <c r="F38" s="83">
        <v>1</v>
      </c>
      <c r="G38" s="83">
        <v>1</v>
      </c>
      <c r="H38" s="155">
        <v>1</v>
      </c>
      <c r="I38" s="83"/>
      <c r="J38" s="83"/>
      <c r="K38" s="83"/>
      <c r="L38" s="102"/>
    </row>
    <row r="39" spans="1:12" x14ac:dyDescent="0.2">
      <c r="A39" s="178" t="s">
        <v>64</v>
      </c>
      <c r="B39" s="187"/>
      <c r="C39" s="138">
        <f>IF(C37&gt;0,C38+C37,0)</f>
        <v>4</v>
      </c>
      <c r="D39" s="138">
        <f>IF(D37&gt;0,D38+D37,0)</f>
        <v>3</v>
      </c>
      <c r="E39" s="138">
        <f>IF(E37&gt;0,E38+E37,0)</f>
        <v>0</v>
      </c>
      <c r="F39" s="138">
        <f>IF(F37&gt;0,F38+F37,0)</f>
        <v>0</v>
      </c>
      <c r="G39" s="138">
        <f>IF(G37&gt;0,G38+G37,0)</f>
        <v>0</v>
      </c>
      <c r="H39" s="166">
        <f>IF(H37&gt;0,H38+H37,0)+B44</f>
        <v>0</v>
      </c>
      <c r="I39" s="138">
        <f>IF(I37&gt;0,I38+I37,0)</f>
        <v>0</v>
      </c>
      <c r="J39" s="138">
        <f>IF(J37&gt;0,J38+J37,0)</f>
        <v>0</v>
      </c>
      <c r="K39" s="138">
        <f>IF(K37&gt;0,K38+K37,0)</f>
        <v>0</v>
      </c>
      <c r="L39" s="167">
        <f>IF(L37&gt;0,L38+L37,0)</f>
        <v>0</v>
      </c>
    </row>
    <row r="40" spans="1:12" ht="12" thickBot="1" x14ac:dyDescent="0.25">
      <c r="A40" s="180" t="s">
        <v>65</v>
      </c>
      <c r="B40" s="188"/>
      <c r="C40" s="163">
        <f>10+$E$9+C36</f>
        <v>14</v>
      </c>
      <c r="D40" s="163">
        <f t="shared" ref="D40:L40" si="0">10+$E$9+D36</f>
        <v>15</v>
      </c>
      <c r="E40" s="163">
        <f t="shared" si="0"/>
        <v>16</v>
      </c>
      <c r="F40" s="163">
        <f t="shared" si="0"/>
        <v>17</v>
      </c>
      <c r="G40" s="163">
        <f t="shared" si="0"/>
        <v>18</v>
      </c>
      <c r="H40" s="163">
        <f t="shared" si="0"/>
        <v>19</v>
      </c>
      <c r="I40" s="163">
        <f t="shared" si="0"/>
        <v>20</v>
      </c>
      <c r="J40" s="163">
        <f t="shared" si="0"/>
        <v>21</v>
      </c>
      <c r="K40" s="163">
        <f t="shared" si="0"/>
        <v>22</v>
      </c>
      <c r="L40" s="164">
        <f t="shared" si="0"/>
        <v>23</v>
      </c>
    </row>
    <row r="41" spans="1:12" x14ac:dyDescent="0.2">
      <c r="A41" s="7" t="s">
        <v>208</v>
      </c>
    </row>
    <row r="42" spans="1:12" x14ac:dyDescent="0.2">
      <c r="I42" t="s">
        <v>180</v>
      </c>
      <c r="J42" t="s">
        <v>183</v>
      </c>
    </row>
    <row r="43" spans="1:12" x14ac:dyDescent="0.2">
      <c r="I43">
        <v>14</v>
      </c>
      <c r="J43" s="82" t="s">
        <v>184</v>
      </c>
    </row>
    <row r="44" spans="1:12" x14ac:dyDescent="0.2">
      <c r="I44">
        <v>14</v>
      </c>
    </row>
    <row r="45" spans="1:12" x14ac:dyDescent="0.2">
      <c r="I45">
        <v>10</v>
      </c>
    </row>
    <row r="46" spans="1:12" x14ac:dyDescent="0.2">
      <c r="I46">
        <v>18</v>
      </c>
    </row>
    <row r="47" spans="1:12" x14ac:dyDescent="0.2">
      <c r="A47" s="6"/>
      <c r="I47">
        <v>12</v>
      </c>
    </row>
    <row r="48" spans="1:12" x14ac:dyDescent="0.2">
      <c r="I48">
        <v>11</v>
      </c>
    </row>
    <row r="77" spans="1:9" x14ac:dyDescent="0.2">
      <c r="A77" s="15"/>
      <c r="B77" s="32"/>
      <c r="C77" s="32"/>
      <c r="D77" s="15"/>
      <c r="E77" s="15"/>
      <c r="F77" s="15"/>
      <c r="G77" s="15"/>
      <c r="H77" s="31"/>
      <c r="I77" s="15"/>
    </row>
  </sheetData>
  <mergeCells count="54">
    <mergeCell ref="A40:B40"/>
    <mergeCell ref="A39:B39"/>
    <mergeCell ref="A34:B34"/>
    <mergeCell ref="A29:B30"/>
    <mergeCell ref="J34:L34"/>
    <mergeCell ref="A36:B36"/>
    <mergeCell ref="A37:B37"/>
    <mergeCell ref="A32:B32"/>
    <mergeCell ref="J32:L32"/>
    <mergeCell ref="K21:L21"/>
    <mergeCell ref="A38:B38"/>
    <mergeCell ref="K18:L18"/>
    <mergeCell ref="K19:L19"/>
    <mergeCell ref="K20:L20"/>
    <mergeCell ref="A33:B33"/>
    <mergeCell ref="J33:L33"/>
    <mergeCell ref="A31:B31"/>
    <mergeCell ref="A27:B27"/>
    <mergeCell ref="J24:L24"/>
    <mergeCell ref="A25:B25"/>
    <mergeCell ref="J25:L25"/>
    <mergeCell ref="A26:B26"/>
    <mergeCell ref="J26:L26"/>
    <mergeCell ref="J27:L27"/>
    <mergeCell ref="J31:L31"/>
    <mergeCell ref="A13:B13"/>
    <mergeCell ref="A15:B15"/>
    <mergeCell ref="A16:B16"/>
    <mergeCell ref="A14:B14"/>
    <mergeCell ref="A24:B24"/>
    <mergeCell ref="A22:B23"/>
    <mergeCell ref="A21:B21"/>
    <mergeCell ref="A18:B18"/>
    <mergeCell ref="A19:B19"/>
    <mergeCell ref="A20:B20"/>
    <mergeCell ref="F1:I1"/>
    <mergeCell ref="A1:E1"/>
    <mergeCell ref="F4:G4"/>
    <mergeCell ref="F5:G5"/>
    <mergeCell ref="F6:G6"/>
    <mergeCell ref="I4:J4"/>
    <mergeCell ref="I5:J5"/>
    <mergeCell ref="I6:J6"/>
    <mergeCell ref="I14:J14"/>
    <mergeCell ref="I15:J15"/>
    <mergeCell ref="I16:J16"/>
    <mergeCell ref="F7:G7"/>
    <mergeCell ref="F8:G8"/>
    <mergeCell ref="F9:G9"/>
    <mergeCell ref="F10:G10"/>
    <mergeCell ref="I13:J13"/>
    <mergeCell ref="I7:J7"/>
    <mergeCell ref="I8:J8"/>
    <mergeCell ref="I9:J9"/>
  </mergeCells>
  <phoneticPr fontId="0" type="noConversion"/>
  <pageMargins left="0.70866141732283472" right="0.70866141732283472" top="0.74803149606299213" bottom="0.74803149606299213" header="0.31496062992125984" footer="0.31496062992125984"/>
  <pageSetup orientation="portrait" r:id="rId1"/>
  <rowBreaks count="1" manualBreakCount="1">
    <brk id="78" max="16383" man="1"/>
  </rowBreaks>
  <ignoredErrors>
    <ignoredError sqref="E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8"/>
  <sheetViews>
    <sheetView showRuler="0" showWhiteSpace="0" view="pageLayout" workbookViewId="0">
      <selection activeCell="J49" sqref="J49"/>
    </sheetView>
  </sheetViews>
  <sheetFormatPr defaultColWidth="8.6640625" defaultRowHeight="11.25" x14ac:dyDescent="0.2"/>
  <sheetData>
    <row r="1" spans="1:12" ht="15" customHeight="1" x14ac:dyDescent="0.2">
      <c r="A1" s="226" t="s">
        <v>202</v>
      </c>
      <c r="B1" s="227"/>
      <c r="C1" s="227"/>
      <c r="E1" s="33" t="s">
        <v>203</v>
      </c>
      <c r="F1" s="33" t="s">
        <v>72</v>
      </c>
      <c r="G1" s="33" t="s">
        <v>72</v>
      </c>
      <c r="H1" s="33"/>
      <c r="I1" s="43"/>
      <c r="J1" s="43"/>
      <c r="K1" s="34"/>
      <c r="L1" s="34"/>
    </row>
    <row r="2" spans="1:12" ht="10.15" customHeight="1" x14ac:dyDescent="0.2">
      <c r="A2" s="227"/>
      <c r="B2" s="227"/>
      <c r="C2" s="227"/>
      <c r="D2" s="83" t="s">
        <v>205</v>
      </c>
      <c r="E2" s="4">
        <v>5</v>
      </c>
      <c r="F2" s="4">
        <v>0</v>
      </c>
      <c r="G2" s="4">
        <v>0</v>
      </c>
      <c r="H2" s="4">
        <f>E2*E3+F2*F3+G2*G3</f>
        <v>10</v>
      </c>
      <c r="I2" s="48" t="s">
        <v>73</v>
      </c>
      <c r="J2" s="43"/>
      <c r="K2" s="34"/>
      <c r="L2" s="34"/>
    </row>
    <row r="3" spans="1:12" x14ac:dyDescent="0.2">
      <c r="A3" s="227"/>
      <c r="B3" s="227"/>
      <c r="C3" s="227"/>
      <c r="D3" s="83" t="s">
        <v>206</v>
      </c>
      <c r="E3" s="4">
        <v>2</v>
      </c>
      <c r="F3" s="4">
        <v>0</v>
      </c>
      <c r="G3" s="4">
        <v>0</v>
      </c>
      <c r="H3" s="47">
        <f>SUM(H5:H48)</f>
        <v>10</v>
      </c>
      <c r="I3" s="43" t="s">
        <v>74</v>
      </c>
      <c r="J3" s="34"/>
      <c r="K3" s="43"/>
      <c r="L3" s="43"/>
    </row>
    <row r="4" spans="1:12" x14ac:dyDescent="0.2">
      <c r="A4" s="17" t="s">
        <v>75</v>
      </c>
      <c r="B4" s="218" t="s">
        <v>76</v>
      </c>
      <c r="C4" s="219"/>
      <c r="D4" s="19" t="s">
        <v>77</v>
      </c>
      <c r="E4" s="17" t="s">
        <v>78</v>
      </c>
      <c r="F4" s="17" t="s">
        <v>16</v>
      </c>
      <c r="G4" s="17" t="s">
        <v>17</v>
      </c>
      <c r="H4" s="17" t="s">
        <v>79</v>
      </c>
      <c r="I4" s="21" t="s">
        <v>19</v>
      </c>
      <c r="J4" s="207" t="s">
        <v>42</v>
      </c>
      <c r="K4" s="207"/>
      <c r="L4" s="207"/>
    </row>
    <row r="5" spans="1:12" x14ac:dyDescent="0.2">
      <c r="A5" s="14"/>
      <c r="B5" s="217" t="s">
        <v>80</v>
      </c>
      <c r="C5" s="216"/>
      <c r="D5" s="20"/>
      <c r="E5" s="16" t="s">
        <v>81</v>
      </c>
      <c r="F5" s="18">
        <f>G5+IF(A5="Y",H5,FLOOR(H5/2,1))+I5</f>
        <v>0</v>
      </c>
      <c r="G5" s="18">
        <f>Character!$E$8</f>
        <v>0</v>
      </c>
      <c r="H5" s="14"/>
      <c r="I5" s="22">
        <v>0</v>
      </c>
      <c r="J5" s="209"/>
      <c r="K5" s="210"/>
      <c r="L5" s="211"/>
    </row>
    <row r="6" spans="1:12" x14ac:dyDescent="0.2">
      <c r="A6" s="14"/>
      <c r="B6" s="217" t="s">
        <v>82</v>
      </c>
      <c r="C6" s="216"/>
      <c r="D6" s="16"/>
      <c r="E6" s="16" t="s">
        <v>25</v>
      </c>
      <c r="F6" s="18">
        <f t="shared" ref="F6:F47" si="0">G6+IF(A6="Y",H6,FLOOR(H6/2,1))+I6</f>
        <v>-4</v>
      </c>
      <c r="G6" s="18">
        <f>Character!$E$6</f>
        <v>0</v>
      </c>
      <c r="H6" s="14">
        <v>0</v>
      </c>
      <c r="I6" s="22">
        <v>-4</v>
      </c>
      <c r="J6" s="175" t="s">
        <v>265</v>
      </c>
      <c r="K6" s="175"/>
      <c r="L6" s="175"/>
    </row>
    <row r="7" spans="1:12" x14ac:dyDescent="0.2">
      <c r="A7" s="14"/>
      <c r="B7" s="217" t="s">
        <v>84</v>
      </c>
      <c r="C7" s="216"/>
      <c r="D7" s="16"/>
      <c r="E7" s="16" t="s">
        <v>85</v>
      </c>
      <c r="F7" s="18">
        <f t="shared" si="0"/>
        <v>1</v>
      </c>
      <c r="G7" s="18">
        <f>Character!$E$10</f>
        <v>1</v>
      </c>
      <c r="H7" s="14"/>
      <c r="I7" s="22">
        <v>0</v>
      </c>
      <c r="J7" s="175"/>
      <c r="K7" s="175"/>
      <c r="L7" s="175"/>
    </row>
    <row r="8" spans="1:12" x14ac:dyDescent="0.2">
      <c r="A8" s="14"/>
      <c r="B8" s="217" t="s">
        <v>86</v>
      </c>
      <c r="C8" s="216"/>
      <c r="D8" s="16"/>
      <c r="E8" s="16" t="s">
        <v>52</v>
      </c>
      <c r="F8" s="18">
        <f t="shared" si="0"/>
        <v>-3</v>
      </c>
      <c r="G8" s="18">
        <f>Character!$E$5</f>
        <v>1</v>
      </c>
      <c r="H8" s="14"/>
      <c r="I8" s="22">
        <v>-4</v>
      </c>
      <c r="J8" s="175" t="s">
        <v>265</v>
      </c>
      <c r="K8" s="175"/>
      <c r="L8" s="175"/>
    </row>
    <row r="9" spans="1:12" x14ac:dyDescent="0.2">
      <c r="A9" s="14" t="s">
        <v>204</v>
      </c>
      <c r="B9" s="217" t="s">
        <v>87</v>
      </c>
      <c r="C9" s="216"/>
      <c r="D9" s="16"/>
      <c r="E9" s="16" t="s">
        <v>88</v>
      </c>
      <c r="F9" s="18">
        <f t="shared" si="0"/>
        <v>4</v>
      </c>
      <c r="G9" s="18">
        <f>Character!$E$7</f>
        <v>3</v>
      </c>
      <c r="H9" s="14">
        <v>1</v>
      </c>
      <c r="I9" s="22">
        <v>0</v>
      </c>
      <c r="J9" s="175"/>
      <c r="K9" s="175"/>
      <c r="L9" s="175"/>
    </row>
    <row r="10" spans="1:12" x14ac:dyDescent="0.2">
      <c r="A10" s="14" t="s">
        <v>204</v>
      </c>
      <c r="B10" s="222" t="s">
        <v>89</v>
      </c>
      <c r="C10" s="223"/>
      <c r="D10" s="14"/>
      <c r="E10" s="16" t="s">
        <v>81</v>
      </c>
      <c r="F10" s="18">
        <f t="shared" si="0"/>
        <v>0</v>
      </c>
      <c r="G10" s="18">
        <f>Character!$E$8</f>
        <v>0</v>
      </c>
      <c r="H10" s="14">
        <v>0</v>
      </c>
      <c r="I10" s="22">
        <v>0</v>
      </c>
      <c r="J10" s="175"/>
      <c r="K10" s="175"/>
      <c r="L10" s="175"/>
    </row>
    <row r="11" spans="1:12" x14ac:dyDescent="0.2">
      <c r="A11" s="14"/>
      <c r="B11" s="217" t="s">
        <v>90</v>
      </c>
      <c r="C11" s="216"/>
      <c r="D11" s="14" t="s">
        <v>91</v>
      </c>
      <c r="E11" s="16" t="s">
        <v>81</v>
      </c>
      <c r="F11" s="18">
        <f t="shared" si="0"/>
        <v>0</v>
      </c>
      <c r="G11" s="18">
        <f>Character!$E$8</f>
        <v>0</v>
      </c>
      <c r="H11" s="14"/>
      <c r="I11" s="22">
        <v>0</v>
      </c>
      <c r="J11" s="175"/>
      <c r="K11" s="175"/>
      <c r="L11" s="175"/>
    </row>
    <row r="12" spans="1:12" x14ac:dyDescent="0.2">
      <c r="A12" s="14" t="s">
        <v>204</v>
      </c>
      <c r="B12" s="217" t="s">
        <v>92</v>
      </c>
      <c r="C12" s="216"/>
      <c r="D12" s="16"/>
      <c r="E12" s="16" t="s">
        <v>85</v>
      </c>
      <c r="F12" s="18">
        <f t="shared" si="0"/>
        <v>2</v>
      </c>
      <c r="G12" s="18">
        <f>Character!$E$10</f>
        <v>1</v>
      </c>
      <c r="H12" s="14">
        <v>1</v>
      </c>
      <c r="I12" s="22">
        <v>0</v>
      </c>
      <c r="J12" s="175"/>
      <c r="K12" s="175"/>
      <c r="L12" s="175"/>
    </row>
    <row r="13" spans="1:12" x14ac:dyDescent="0.2">
      <c r="A13" s="14"/>
      <c r="B13" s="217" t="s">
        <v>93</v>
      </c>
      <c r="C13" s="216"/>
      <c r="D13" s="14" t="s">
        <v>91</v>
      </c>
      <c r="E13" s="16" t="s">
        <v>81</v>
      </c>
      <c r="F13" s="18">
        <f t="shared" si="0"/>
        <v>0</v>
      </c>
      <c r="G13" s="18">
        <f>Character!$E$8</f>
        <v>0</v>
      </c>
      <c r="H13" s="14"/>
      <c r="I13" s="22">
        <v>0</v>
      </c>
      <c r="J13" s="175"/>
      <c r="K13" s="175"/>
      <c r="L13" s="175"/>
    </row>
    <row r="14" spans="1:12" x14ac:dyDescent="0.2">
      <c r="A14" s="14"/>
      <c r="B14" s="217" t="s">
        <v>94</v>
      </c>
      <c r="C14" s="216"/>
      <c r="D14" s="16"/>
      <c r="E14" s="16" t="s">
        <v>85</v>
      </c>
      <c r="F14" s="18">
        <f t="shared" si="0"/>
        <v>1</v>
      </c>
      <c r="G14" s="18">
        <f>Character!$E$10</f>
        <v>1</v>
      </c>
      <c r="H14" s="14"/>
      <c r="I14" s="22">
        <v>0</v>
      </c>
      <c r="J14" s="175"/>
      <c r="K14" s="175"/>
      <c r="L14" s="175"/>
    </row>
    <row r="15" spans="1:12" x14ac:dyDescent="0.2">
      <c r="A15" s="14"/>
      <c r="B15" s="217" t="s">
        <v>95</v>
      </c>
      <c r="C15" s="216"/>
      <c r="D15" s="16"/>
      <c r="E15" s="16" t="s">
        <v>25</v>
      </c>
      <c r="F15" s="18">
        <f t="shared" si="0"/>
        <v>-4</v>
      </c>
      <c r="G15" s="18">
        <f>Character!$E$6</f>
        <v>0</v>
      </c>
      <c r="H15" s="14"/>
      <c r="I15" s="22">
        <v>-4</v>
      </c>
      <c r="J15" s="175" t="s">
        <v>265</v>
      </c>
      <c r="K15" s="175"/>
      <c r="L15" s="175"/>
    </row>
    <row r="16" spans="1:12" x14ac:dyDescent="0.2">
      <c r="A16" s="14"/>
      <c r="B16" s="217" t="s">
        <v>96</v>
      </c>
      <c r="C16" s="216"/>
      <c r="D16" s="16"/>
      <c r="E16" s="16" t="s">
        <v>81</v>
      </c>
      <c r="F16" s="18">
        <f t="shared" si="0"/>
        <v>0</v>
      </c>
      <c r="G16" s="18">
        <f>Character!$E$8</f>
        <v>0</v>
      </c>
      <c r="H16" s="14"/>
      <c r="I16" s="22">
        <v>0</v>
      </c>
      <c r="J16" s="175"/>
      <c r="K16" s="175"/>
      <c r="L16" s="175"/>
    </row>
    <row r="17" spans="1:12" x14ac:dyDescent="0.2">
      <c r="A17" s="14"/>
      <c r="B17" s="217" t="s">
        <v>97</v>
      </c>
      <c r="C17" s="216"/>
      <c r="D17" s="16"/>
      <c r="E17" s="16" t="s">
        <v>85</v>
      </c>
      <c r="F17" s="18">
        <f t="shared" si="0"/>
        <v>1</v>
      </c>
      <c r="G17" s="18">
        <f>Character!$E$10</f>
        <v>1</v>
      </c>
      <c r="H17" s="14"/>
      <c r="I17" s="22">
        <v>0</v>
      </c>
      <c r="J17" s="212"/>
      <c r="K17" s="213"/>
      <c r="L17" s="214"/>
    </row>
    <row r="18" spans="1:12" x14ac:dyDescent="0.2">
      <c r="A18" s="14"/>
      <c r="B18" s="217" t="s">
        <v>98</v>
      </c>
      <c r="C18" s="216"/>
      <c r="D18" s="14" t="s">
        <v>91</v>
      </c>
      <c r="E18" s="16" t="s">
        <v>85</v>
      </c>
      <c r="F18" s="18">
        <f t="shared" si="0"/>
        <v>1</v>
      </c>
      <c r="G18" s="18">
        <f>Character!$E$10</f>
        <v>1</v>
      </c>
      <c r="H18" s="14"/>
      <c r="I18" s="22">
        <v>0</v>
      </c>
      <c r="J18" s="175"/>
      <c r="K18" s="175"/>
      <c r="L18" s="175"/>
    </row>
    <row r="19" spans="1:12" x14ac:dyDescent="0.2">
      <c r="A19" s="14" t="s">
        <v>204</v>
      </c>
      <c r="B19" s="217" t="s">
        <v>99</v>
      </c>
      <c r="C19" s="216"/>
      <c r="D19" s="16"/>
      <c r="E19" s="16" t="s">
        <v>100</v>
      </c>
      <c r="F19" s="18">
        <f t="shared" si="0"/>
        <v>6</v>
      </c>
      <c r="G19" s="18">
        <f>Character!$E$9</f>
        <v>4</v>
      </c>
      <c r="H19" s="14">
        <v>2</v>
      </c>
      <c r="I19" s="22">
        <v>0</v>
      </c>
      <c r="J19" s="175"/>
      <c r="K19" s="175"/>
      <c r="L19" s="175"/>
    </row>
    <row r="20" spans="1:12" x14ac:dyDescent="0.2">
      <c r="A20" s="14"/>
      <c r="B20" s="217" t="s">
        <v>101</v>
      </c>
      <c r="C20" s="216"/>
      <c r="D20" s="16"/>
      <c r="E20" s="16" t="s">
        <v>25</v>
      </c>
      <c r="F20" s="18">
        <f t="shared" si="0"/>
        <v>-4</v>
      </c>
      <c r="G20" s="18">
        <f>Character!$E$6</f>
        <v>0</v>
      </c>
      <c r="H20" s="14"/>
      <c r="I20" s="22">
        <v>-4</v>
      </c>
      <c r="J20" s="208" t="s">
        <v>265</v>
      </c>
      <c r="K20" s="175"/>
      <c r="L20" s="175"/>
    </row>
    <row r="21" spans="1:12" x14ac:dyDescent="0.2">
      <c r="A21" s="14"/>
      <c r="B21" s="217" t="s">
        <v>102</v>
      </c>
      <c r="C21" s="216"/>
      <c r="D21" s="16"/>
      <c r="E21" s="16" t="s">
        <v>85</v>
      </c>
      <c r="F21" s="18">
        <f t="shared" si="0"/>
        <v>1</v>
      </c>
      <c r="G21" s="18">
        <f>Character!$E$10</f>
        <v>1</v>
      </c>
      <c r="H21" s="14"/>
      <c r="I21" s="22">
        <v>0</v>
      </c>
      <c r="J21" s="175"/>
      <c r="K21" s="175"/>
      <c r="L21" s="175"/>
    </row>
    <row r="22" spans="1:12" x14ac:dyDescent="0.2">
      <c r="A22" s="14"/>
      <c r="B22" s="217" t="s">
        <v>69</v>
      </c>
      <c r="C22" s="216"/>
      <c r="D22" s="16"/>
      <c r="E22" s="16" t="s">
        <v>52</v>
      </c>
      <c r="F22" s="18">
        <f t="shared" si="0"/>
        <v>-3</v>
      </c>
      <c r="G22" s="18">
        <f>Character!$E$5</f>
        <v>1</v>
      </c>
      <c r="H22" s="14"/>
      <c r="I22" s="22">
        <v>-4</v>
      </c>
      <c r="J22" s="206" t="s">
        <v>265</v>
      </c>
      <c r="K22" s="175"/>
      <c r="L22" s="175"/>
    </row>
    <row r="23" spans="1:12" x14ac:dyDescent="0.2">
      <c r="A23" s="14" t="s">
        <v>204</v>
      </c>
      <c r="B23" s="222" t="s">
        <v>103</v>
      </c>
      <c r="C23" s="223"/>
      <c r="D23" s="14" t="s">
        <v>91</v>
      </c>
      <c r="E23" s="16" t="s">
        <v>81</v>
      </c>
      <c r="F23" s="18">
        <f t="shared" si="0"/>
        <v>1</v>
      </c>
      <c r="G23" s="18">
        <f>Character!$E$8</f>
        <v>0</v>
      </c>
      <c r="H23" s="14">
        <v>1</v>
      </c>
      <c r="I23" s="22">
        <v>0</v>
      </c>
      <c r="J23" s="175"/>
      <c r="K23" s="175"/>
      <c r="L23" s="175"/>
    </row>
    <row r="24" spans="1:12" x14ac:dyDescent="0.2">
      <c r="A24" s="14"/>
      <c r="B24" s="215" t="s">
        <v>162</v>
      </c>
      <c r="C24" s="216"/>
      <c r="D24" s="14" t="s">
        <v>91</v>
      </c>
      <c r="E24" s="16" t="s">
        <v>81</v>
      </c>
      <c r="F24" s="18">
        <f t="shared" si="0"/>
        <v>0</v>
      </c>
      <c r="G24" s="18">
        <f>Character!$E$8</f>
        <v>0</v>
      </c>
      <c r="H24" s="14"/>
      <c r="I24" s="22">
        <v>0</v>
      </c>
      <c r="J24" s="175"/>
      <c r="K24" s="175"/>
      <c r="L24" s="175"/>
    </row>
    <row r="25" spans="1:12" x14ac:dyDescent="0.2">
      <c r="A25" s="14"/>
      <c r="B25" s="215" t="s">
        <v>166</v>
      </c>
      <c r="C25" s="216"/>
      <c r="D25" s="14" t="s">
        <v>91</v>
      </c>
      <c r="E25" s="16" t="s">
        <v>81</v>
      </c>
      <c r="F25" s="18">
        <f t="shared" si="0"/>
        <v>0</v>
      </c>
      <c r="G25" s="18">
        <f>Character!$E$8</f>
        <v>0</v>
      </c>
      <c r="H25" s="14"/>
      <c r="I25" s="22">
        <v>0</v>
      </c>
      <c r="J25" s="175"/>
      <c r="K25" s="175"/>
      <c r="L25" s="175"/>
    </row>
    <row r="26" spans="1:12" x14ac:dyDescent="0.2">
      <c r="A26" s="14" t="s">
        <v>204</v>
      </c>
      <c r="B26" s="215" t="s">
        <v>163</v>
      </c>
      <c r="C26" s="216"/>
      <c r="D26" s="14" t="s">
        <v>91</v>
      </c>
      <c r="E26" s="16" t="s">
        <v>81</v>
      </c>
      <c r="F26" s="18">
        <f t="shared" si="0"/>
        <v>1</v>
      </c>
      <c r="G26" s="18">
        <f>Character!$E$8</f>
        <v>0</v>
      </c>
      <c r="H26" s="14">
        <v>1</v>
      </c>
      <c r="I26" s="22">
        <v>0</v>
      </c>
      <c r="J26" s="175"/>
      <c r="K26" s="175"/>
      <c r="L26" s="175"/>
    </row>
    <row r="27" spans="1:12" x14ac:dyDescent="0.2">
      <c r="A27" s="14"/>
      <c r="B27" s="222" t="s">
        <v>167</v>
      </c>
      <c r="C27" s="223"/>
      <c r="D27" s="14" t="s">
        <v>91</v>
      </c>
      <c r="E27" s="16" t="s">
        <v>81</v>
      </c>
      <c r="F27" s="18">
        <f t="shared" si="0"/>
        <v>0</v>
      </c>
      <c r="G27" s="18">
        <f>Character!$E$8</f>
        <v>0</v>
      </c>
      <c r="H27" s="14"/>
      <c r="I27" s="22">
        <v>0</v>
      </c>
      <c r="J27" s="175"/>
      <c r="K27" s="175"/>
      <c r="L27" s="175"/>
    </row>
    <row r="28" spans="1:12" x14ac:dyDescent="0.2">
      <c r="A28" s="14"/>
      <c r="B28" s="222" t="s">
        <v>164</v>
      </c>
      <c r="C28" s="223"/>
      <c r="D28" s="14" t="s">
        <v>91</v>
      </c>
      <c r="E28" s="16" t="s">
        <v>81</v>
      </c>
      <c r="F28" s="18">
        <f t="shared" si="0"/>
        <v>0</v>
      </c>
      <c r="G28" s="18">
        <f>Character!$E$8</f>
        <v>0</v>
      </c>
      <c r="H28" s="14"/>
      <c r="I28" s="22">
        <v>0</v>
      </c>
      <c r="J28" s="175"/>
      <c r="K28" s="175"/>
      <c r="L28" s="175"/>
    </row>
    <row r="29" spans="1:12" x14ac:dyDescent="0.2">
      <c r="A29" s="14" t="s">
        <v>204</v>
      </c>
      <c r="B29" s="215" t="s">
        <v>104</v>
      </c>
      <c r="C29" s="216"/>
      <c r="D29" s="14" t="s">
        <v>91</v>
      </c>
      <c r="E29" s="16" t="s">
        <v>81</v>
      </c>
      <c r="F29" s="18">
        <f t="shared" si="0"/>
        <v>1</v>
      </c>
      <c r="G29" s="18">
        <f>Character!$E$8</f>
        <v>0</v>
      </c>
      <c r="H29" s="14">
        <v>1</v>
      </c>
      <c r="I29" s="22">
        <v>0</v>
      </c>
      <c r="J29" s="175"/>
      <c r="K29" s="175"/>
      <c r="L29" s="175"/>
    </row>
    <row r="30" spans="1:12" x14ac:dyDescent="0.2">
      <c r="A30" s="14" t="s">
        <v>204</v>
      </c>
      <c r="B30" s="215" t="s">
        <v>165</v>
      </c>
      <c r="C30" s="216"/>
      <c r="D30" s="14" t="s">
        <v>91</v>
      </c>
      <c r="E30" s="16" t="s">
        <v>81</v>
      </c>
      <c r="F30" s="18">
        <f t="shared" si="0"/>
        <v>1</v>
      </c>
      <c r="G30" s="18">
        <f>Character!$E$8</f>
        <v>0</v>
      </c>
      <c r="H30" s="14">
        <v>1</v>
      </c>
      <c r="I30" s="22">
        <v>0</v>
      </c>
      <c r="J30" s="175"/>
      <c r="K30" s="175"/>
      <c r="L30" s="175"/>
    </row>
    <row r="31" spans="1:12" x14ac:dyDescent="0.2">
      <c r="A31" s="14"/>
      <c r="B31" s="217" t="s">
        <v>105</v>
      </c>
      <c r="C31" s="216"/>
      <c r="D31" s="16"/>
      <c r="E31" s="16" t="s">
        <v>100</v>
      </c>
      <c r="F31" s="18">
        <f t="shared" si="0"/>
        <v>6</v>
      </c>
      <c r="G31" s="18">
        <f>Character!$E$9</f>
        <v>4</v>
      </c>
      <c r="H31" s="14"/>
      <c r="I31" s="22">
        <v>2</v>
      </c>
      <c r="J31" s="175" t="s">
        <v>207</v>
      </c>
      <c r="K31" s="175"/>
      <c r="L31" s="175"/>
    </row>
    <row r="32" spans="1:12" x14ac:dyDescent="0.2">
      <c r="A32" s="14"/>
      <c r="B32" s="16" t="s">
        <v>106</v>
      </c>
      <c r="C32" s="16"/>
      <c r="D32" s="16"/>
      <c r="E32" s="16" t="s">
        <v>25</v>
      </c>
      <c r="F32" s="18">
        <f t="shared" si="0"/>
        <v>-4</v>
      </c>
      <c r="G32" s="18">
        <f>Character!$E$6</f>
        <v>0</v>
      </c>
      <c r="H32" s="14"/>
      <c r="I32" s="22">
        <v>-4</v>
      </c>
      <c r="J32" s="175" t="s">
        <v>265</v>
      </c>
      <c r="K32" s="175"/>
      <c r="L32" s="175"/>
    </row>
    <row r="33" spans="1:12" x14ac:dyDescent="0.2">
      <c r="A33" s="14"/>
      <c r="B33" s="217" t="s">
        <v>107</v>
      </c>
      <c r="C33" s="216"/>
      <c r="D33" s="16"/>
      <c r="E33" s="16" t="s">
        <v>25</v>
      </c>
      <c r="F33" s="18">
        <f t="shared" si="0"/>
        <v>-4</v>
      </c>
      <c r="G33" s="18">
        <f>Character!$E$6</f>
        <v>0</v>
      </c>
      <c r="H33" s="14"/>
      <c r="I33" s="22">
        <v>-4</v>
      </c>
      <c r="J33" s="175" t="s">
        <v>265</v>
      </c>
      <c r="K33" s="175"/>
      <c r="L33" s="175"/>
    </row>
    <row r="34" spans="1:12" x14ac:dyDescent="0.2">
      <c r="A34" s="14"/>
      <c r="B34" s="217" t="s">
        <v>108</v>
      </c>
      <c r="C34" s="216"/>
      <c r="D34" s="16"/>
      <c r="E34" s="16" t="s">
        <v>85</v>
      </c>
      <c r="F34" s="18">
        <f t="shared" si="0"/>
        <v>1</v>
      </c>
      <c r="G34" s="18">
        <f>Character!$E$10</f>
        <v>1</v>
      </c>
      <c r="H34" s="14"/>
      <c r="I34" s="22">
        <v>0</v>
      </c>
      <c r="J34" s="175"/>
      <c r="K34" s="175"/>
      <c r="L34" s="175"/>
    </row>
    <row r="35" spans="1:12" x14ac:dyDescent="0.2">
      <c r="A35" s="14" t="s">
        <v>204</v>
      </c>
      <c r="B35" s="215" t="s">
        <v>161</v>
      </c>
      <c r="C35" s="216"/>
      <c r="D35" s="16"/>
      <c r="E35" s="16" t="s">
        <v>85</v>
      </c>
      <c r="F35" s="18">
        <f t="shared" si="0"/>
        <v>1</v>
      </c>
      <c r="G35" s="18">
        <f>Character!$E$10</f>
        <v>1</v>
      </c>
      <c r="H35" s="14">
        <v>0</v>
      </c>
      <c r="I35" s="22">
        <v>0</v>
      </c>
      <c r="J35" s="175"/>
      <c r="K35" s="175"/>
      <c r="L35" s="175"/>
    </row>
    <row r="36" spans="1:12" x14ac:dyDescent="0.2">
      <c r="A36" s="14"/>
      <c r="B36" s="217" t="s">
        <v>109</v>
      </c>
      <c r="C36" s="216"/>
      <c r="D36" s="16"/>
      <c r="E36" s="16" t="s">
        <v>25</v>
      </c>
      <c r="F36" s="18">
        <f t="shared" si="0"/>
        <v>0</v>
      </c>
      <c r="G36" s="18">
        <f>Character!$E$6</f>
        <v>0</v>
      </c>
      <c r="H36" s="14"/>
      <c r="I36" s="22">
        <v>0</v>
      </c>
      <c r="J36" s="175"/>
      <c r="K36" s="175"/>
      <c r="L36" s="175"/>
    </row>
    <row r="37" spans="1:12" x14ac:dyDescent="0.2">
      <c r="A37" s="14"/>
      <c r="B37" s="217" t="s">
        <v>110</v>
      </c>
      <c r="C37" s="216"/>
      <c r="D37" s="16"/>
      <c r="E37" s="16" t="s">
        <v>81</v>
      </c>
      <c r="F37" s="18">
        <f t="shared" si="0"/>
        <v>0</v>
      </c>
      <c r="G37" s="18">
        <f>Character!$E$8</f>
        <v>0</v>
      </c>
      <c r="H37" s="14"/>
      <c r="I37" s="22">
        <v>0</v>
      </c>
      <c r="J37" s="175"/>
      <c r="K37" s="175"/>
      <c r="L37" s="175"/>
    </row>
    <row r="38" spans="1:12" x14ac:dyDescent="0.2">
      <c r="A38" s="14"/>
      <c r="B38" s="217" t="s">
        <v>111</v>
      </c>
      <c r="C38" s="216"/>
      <c r="D38" s="16"/>
      <c r="E38" s="16" t="s">
        <v>100</v>
      </c>
      <c r="F38" s="18">
        <f t="shared" si="0"/>
        <v>4</v>
      </c>
      <c r="G38" s="18">
        <f>Character!$E$9</f>
        <v>4</v>
      </c>
      <c r="H38" s="14"/>
      <c r="I38" s="22">
        <v>0</v>
      </c>
      <c r="J38" s="175"/>
      <c r="K38" s="175"/>
      <c r="L38" s="175"/>
    </row>
    <row r="39" spans="1:12" x14ac:dyDescent="0.2">
      <c r="A39" s="14"/>
      <c r="B39" s="217" t="s">
        <v>112</v>
      </c>
      <c r="C39" s="216"/>
      <c r="D39" s="16"/>
      <c r="E39" s="16" t="s">
        <v>25</v>
      </c>
      <c r="F39" s="18">
        <f t="shared" si="0"/>
        <v>-4</v>
      </c>
      <c r="G39" s="18">
        <f>Character!$E$6</f>
        <v>0</v>
      </c>
      <c r="H39" s="14"/>
      <c r="I39" s="22">
        <v>-4</v>
      </c>
      <c r="J39" s="175" t="s">
        <v>265</v>
      </c>
      <c r="K39" s="175"/>
      <c r="L39" s="175"/>
    </row>
    <row r="40" spans="1:12" x14ac:dyDescent="0.2">
      <c r="A40" s="14"/>
      <c r="B40" s="215" t="s">
        <v>113</v>
      </c>
      <c r="C40" s="216"/>
      <c r="D40" s="14" t="s">
        <v>91</v>
      </c>
      <c r="E40" s="16" t="s">
        <v>81</v>
      </c>
      <c r="F40" s="18">
        <f t="shared" si="0"/>
        <v>0</v>
      </c>
      <c r="G40" s="18">
        <f>Character!$E$8</f>
        <v>0</v>
      </c>
      <c r="H40" s="14"/>
      <c r="I40" s="22">
        <v>0</v>
      </c>
      <c r="J40" s="175"/>
      <c r="K40" s="175"/>
      <c r="L40" s="175"/>
    </row>
    <row r="41" spans="1:12" x14ac:dyDescent="0.2">
      <c r="A41" s="14" t="s">
        <v>204</v>
      </c>
      <c r="B41" s="217" t="s">
        <v>114</v>
      </c>
      <c r="C41" s="216"/>
      <c r="D41" s="16"/>
      <c r="E41" s="16" t="s">
        <v>81</v>
      </c>
      <c r="F41" s="18">
        <f t="shared" si="0"/>
        <v>2</v>
      </c>
      <c r="G41" s="18">
        <f>Character!$E$8</f>
        <v>0</v>
      </c>
      <c r="H41" s="14">
        <v>2</v>
      </c>
      <c r="I41" s="22">
        <v>0</v>
      </c>
      <c r="J41" s="175"/>
      <c r="K41" s="175"/>
      <c r="L41" s="175"/>
    </row>
    <row r="42" spans="1:12" x14ac:dyDescent="0.2">
      <c r="A42" s="14"/>
      <c r="B42" s="217" t="s">
        <v>115</v>
      </c>
      <c r="C42" s="216"/>
      <c r="D42" s="16"/>
      <c r="E42" s="16" t="s">
        <v>100</v>
      </c>
      <c r="F42" s="18">
        <f t="shared" si="0"/>
        <v>4</v>
      </c>
      <c r="G42" s="18">
        <f>Character!$E$9</f>
        <v>4</v>
      </c>
      <c r="H42" s="14"/>
      <c r="I42" s="22">
        <v>0</v>
      </c>
      <c r="J42" s="175"/>
      <c r="K42" s="175"/>
      <c r="L42" s="175"/>
    </row>
    <row r="43" spans="1:12" x14ac:dyDescent="0.2">
      <c r="A43" s="14" t="s">
        <v>204</v>
      </c>
      <c r="B43" s="217" t="s">
        <v>116</v>
      </c>
      <c r="C43" s="216"/>
      <c r="D43" s="16"/>
      <c r="E43" s="16" t="s">
        <v>100</v>
      </c>
      <c r="F43" s="18">
        <f t="shared" si="0"/>
        <v>4</v>
      </c>
      <c r="G43" s="18">
        <f>Character!$E$9</f>
        <v>4</v>
      </c>
      <c r="H43" s="14">
        <v>0</v>
      </c>
      <c r="I43" s="22">
        <v>0</v>
      </c>
      <c r="J43" s="175" t="s">
        <v>211</v>
      </c>
      <c r="K43" s="175"/>
      <c r="L43" s="175"/>
    </row>
    <row r="44" spans="1:12" x14ac:dyDescent="0.2">
      <c r="A44" s="14"/>
      <c r="B44" s="217" t="s">
        <v>117</v>
      </c>
      <c r="C44" s="216"/>
      <c r="D44" s="16"/>
      <c r="E44" s="16" t="s">
        <v>52</v>
      </c>
      <c r="F44" s="18">
        <f t="shared" si="0"/>
        <v>-7</v>
      </c>
      <c r="G44" s="18">
        <f>Character!$E$5</f>
        <v>1</v>
      </c>
      <c r="H44" s="14"/>
      <c r="I44" s="22">
        <v>-8</v>
      </c>
      <c r="J44" s="175" t="s">
        <v>265</v>
      </c>
      <c r="K44" s="175"/>
      <c r="L44" s="175"/>
    </row>
    <row r="45" spans="1:12" x14ac:dyDescent="0.2">
      <c r="A45" s="14"/>
      <c r="B45" s="217" t="s">
        <v>83</v>
      </c>
      <c r="C45" s="216"/>
      <c r="D45" s="16"/>
      <c r="E45" s="16" t="s">
        <v>25</v>
      </c>
      <c r="F45" s="18">
        <f t="shared" si="0"/>
        <v>-4</v>
      </c>
      <c r="G45" s="18">
        <f>Character!$E$6</f>
        <v>0</v>
      </c>
      <c r="H45" s="14"/>
      <c r="I45" s="22">
        <v>-4</v>
      </c>
      <c r="J45" s="175" t="s">
        <v>265</v>
      </c>
      <c r="K45" s="175"/>
      <c r="L45" s="175"/>
    </row>
    <row r="46" spans="1:12" x14ac:dyDescent="0.2">
      <c r="A46" s="14"/>
      <c r="B46" s="222" t="s">
        <v>118</v>
      </c>
      <c r="C46" s="223"/>
      <c r="D46" s="14" t="s">
        <v>91</v>
      </c>
      <c r="E46" s="16" t="s">
        <v>85</v>
      </c>
      <c r="F46" s="18">
        <f t="shared" si="0"/>
        <v>1</v>
      </c>
      <c r="G46" s="18">
        <f>Character!$E$10</f>
        <v>1</v>
      </c>
      <c r="H46" s="14"/>
      <c r="I46" s="22">
        <v>0</v>
      </c>
      <c r="J46" s="175"/>
      <c r="K46" s="175"/>
      <c r="L46" s="175"/>
    </row>
    <row r="47" spans="1:12" x14ac:dyDescent="0.2">
      <c r="A47" s="24"/>
      <c r="B47" s="224" t="s">
        <v>119</v>
      </c>
      <c r="C47" s="225"/>
      <c r="D47" s="49"/>
      <c r="E47" s="49" t="s">
        <v>25</v>
      </c>
      <c r="F47" s="18">
        <f t="shared" si="0"/>
        <v>-4</v>
      </c>
      <c r="G47" s="50">
        <f>Character!$E$6</f>
        <v>0</v>
      </c>
      <c r="H47" s="24"/>
      <c r="I47" s="22">
        <v>-4</v>
      </c>
      <c r="J47" s="205" t="s">
        <v>265</v>
      </c>
      <c r="K47" s="205"/>
      <c r="L47" s="205"/>
    </row>
    <row r="48" spans="1:12" x14ac:dyDescent="0.2">
      <c r="A48" s="23"/>
      <c r="B48" s="220" t="s">
        <v>120</v>
      </c>
      <c r="C48" s="221"/>
      <c r="D48" s="25"/>
      <c r="E48" s="25"/>
      <c r="F48" s="26"/>
      <c r="G48" s="26"/>
      <c r="H48" s="23"/>
      <c r="I48" s="22">
        <v>0</v>
      </c>
      <c r="J48" s="175"/>
      <c r="K48" s="175"/>
      <c r="L48" s="175"/>
    </row>
  </sheetData>
  <mergeCells count="90">
    <mergeCell ref="A1:C3"/>
    <mergeCell ref="B31:C31"/>
    <mergeCell ref="B26:C26"/>
    <mergeCell ref="B46:C46"/>
    <mergeCell ref="B38:C38"/>
    <mergeCell ref="B39:C39"/>
    <mergeCell ref="B41:C41"/>
    <mergeCell ref="B42:C42"/>
    <mergeCell ref="B43:C43"/>
    <mergeCell ref="B44:C44"/>
    <mergeCell ref="B34:C34"/>
    <mergeCell ref="B35:C35"/>
    <mergeCell ref="B36:C36"/>
    <mergeCell ref="B45:C45"/>
    <mergeCell ref="B37:C37"/>
    <mergeCell ref="B11:C11"/>
    <mergeCell ref="B48:C48"/>
    <mergeCell ref="B12:C12"/>
    <mergeCell ref="B19:C19"/>
    <mergeCell ref="B5:C5"/>
    <mergeCell ref="B28:C28"/>
    <mergeCell ref="B25:C25"/>
    <mergeCell ref="B27:C27"/>
    <mergeCell ref="B47:C47"/>
    <mergeCell ref="B6:C6"/>
    <mergeCell ref="B7:C7"/>
    <mergeCell ref="B8:C8"/>
    <mergeCell ref="B9:C9"/>
    <mergeCell ref="B10:C10"/>
    <mergeCell ref="B21:C21"/>
    <mergeCell ref="B22:C22"/>
    <mergeCell ref="B23:C23"/>
    <mergeCell ref="B24:C24"/>
    <mergeCell ref="B20:C20"/>
    <mergeCell ref="B40:C40"/>
    <mergeCell ref="B4:C4"/>
    <mergeCell ref="B17:C17"/>
    <mergeCell ref="B18:C18"/>
    <mergeCell ref="B33:C33"/>
    <mergeCell ref="B13:C13"/>
    <mergeCell ref="B14:C14"/>
    <mergeCell ref="B15:C15"/>
    <mergeCell ref="B16:C16"/>
    <mergeCell ref="B29:C29"/>
    <mergeCell ref="B30:C30"/>
    <mergeCell ref="J4:L4"/>
    <mergeCell ref="J20:L20"/>
    <mergeCell ref="J21:L21"/>
    <mergeCell ref="J5:L5"/>
    <mergeCell ref="J17:L17"/>
    <mergeCell ref="J16:L16"/>
    <mergeCell ref="J18:L18"/>
    <mergeCell ref="J6:L6"/>
    <mergeCell ref="J7:L7"/>
    <mergeCell ref="J8:L8"/>
    <mergeCell ref="J9:L9"/>
    <mergeCell ref="J10:L10"/>
    <mergeCell ref="J11:L11"/>
    <mergeCell ref="J26:L26"/>
    <mergeCell ref="J24:L24"/>
    <mergeCell ref="J41:L41"/>
    <mergeCell ref="J42:L42"/>
    <mergeCell ref="J40:L40"/>
    <mergeCell ref="J32:L32"/>
    <mergeCell ref="J25:L25"/>
    <mergeCell ref="J27:L27"/>
    <mergeCell ref="J31:L31"/>
    <mergeCell ref="J33:L33"/>
    <mergeCell ref="J34:L34"/>
    <mergeCell ref="J35:L35"/>
    <mergeCell ref="J28:L28"/>
    <mergeCell ref="J29:L29"/>
    <mergeCell ref="J30:L30"/>
    <mergeCell ref="J23:L23"/>
    <mergeCell ref="J12:L12"/>
    <mergeCell ref="J13:L13"/>
    <mergeCell ref="J14:L14"/>
    <mergeCell ref="J15:L15"/>
    <mergeCell ref="J22:L22"/>
    <mergeCell ref="J19:L19"/>
    <mergeCell ref="J48:L48"/>
    <mergeCell ref="J36:L36"/>
    <mergeCell ref="J37:L37"/>
    <mergeCell ref="J38:L38"/>
    <mergeCell ref="J39:L39"/>
    <mergeCell ref="J45:L45"/>
    <mergeCell ref="J43:L43"/>
    <mergeCell ref="J44:L44"/>
    <mergeCell ref="J46:L46"/>
    <mergeCell ref="J47:L47"/>
  </mergeCells>
  <pageMargins left="0.7" right="0.7" top="0.75" bottom="0.75" header="0.3" footer="0.3"/>
  <pageSetup orientation="portrait" r:id="rId1"/>
  <ignoredErrors>
    <ignoredError sqref="G12 G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40"/>
  <sheetViews>
    <sheetView showRuler="0" showWhiteSpace="0" view="pageLayout" zoomScale="117" zoomScalePageLayoutView="117" workbookViewId="0">
      <selection activeCell="G32" sqref="G32"/>
    </sheetView>
  </sheetViews>
  <sheetFormatPr defaultColWidth="8.1640625" defaultRowHeight="11.25" x14ac:dyDescent="0.2"/>
  <cols>
    <col min="1" max="1" width="9.5" customWidth="1"/>
    <col min="2" max="2" width="6.33203125" customWidth="1"/>
    <col min="3" max="3" width="26.5" style="28" customWidth="1"/>
    <col min="4" max="6" width="6.33203125" customWidth="1"/>
    <col min="7" max="7" width="26.5" customWidth="1"/>
    <col min="9" max="9" width="6.33203125" customWidth="1"/>
  </cols>
  <sheetData>
    <row r="1" spans="1:9" s="79" customFormat="1" ht="16.5" thickBot="1" x14ac:dyDescent="0.3">
      <c r="A1" s="77" t="s">
        <v>172</v>
      </c>
      <c r="C1" s="77"/>
      <c r="D1" s="78"/>
      <c r="E1" s="78"/>
      <c r="H1" s="29"/>
      <c r="I1" s="78"/>
    </row>
    <row r="2" spans="1:9" s="29" customFormat="1" ht="12" thickBot="1" x14ac:dyDescent="0.25">
      <c r="A2" s="126"/>
      <c r="B2" s="127" t="s">
        <v>171</v>
      </c>
      <c r="C2" s="128" t="s">
        <v>132</v>
      </c>
      <c r="D2" s="129" t="s">
        <v>41</v>
      </c>
      <c r="E2" s="129" t="s">
        <v>173</v>
      </c>
      <c r="F2" s="130" t="s">
        <v>171</v>
      </c>
      <c r="G2" s="128" t="s">
        <v>132</v>
      </c>
      <c r="H2" s="129" t="s">
        <v>41</v>
      </c>
      <c r="I2" s="131" t="s">
        <v>173</v>
      </c>
    </row>
    <row r="3" spans="1:9" x14ac:dyDescent="0.2">
      <c r="A3" s="109" t="s">
        <v>66</v>
      </c>
      <c r="B3" s="110">
        <f>Character!C39</f>
        <v>4</v>
      </c>
      <c r="C3" s="111"/>
      <c r="D3" s="117"/>
      <c r="E3" s="99"/>
      <c r="F3" s="98"/>
      <c r="G3" s="98"/>
      <c r="H3" s="98"/>
      <c r="I3" s="99"/>
    </row>
    <row r="4" spans="1:9" x14ac:dyDescent="0.2">
      <c r="A4" s="101"/>
      <c r="B4" s="83"/>
      <c r="C4" s="84" t="s">
        <v>219</v>
      </c>
      <c r="D4" s="85"/>
      <c r="E4" s="120"/>
      <c r="F4" s="114"/>
      <c r="G4" s="84" t="s">
        <v>223</v>
      </c>
      <c r="H4" s="85"/>
      <c r="I4" s="100"/>
    </row>
    <row r="5" spans="1:9" x14ac:dyDescent="0.2">
      <c r="A5" s="101"/>
      <c r="B5" s="83"/>
      <c r="C5" s="84" t="s">
        <v>220</v>
      </c>
      <c r="D5" s="85"/>
      <c r="E5" s="120"/>
      <c r="F5" s="114"/>
      <c r="G5" s="84" t="s">
        <v>224</v>
      </c>
      <c r="H5" s="85"/>
      <c r="I5" s="100"/>
    </row>
    <row r="6" spans="1:9" x14ac:dyDescent="0.2">
      <c r="A6" s="101"/>
      <c r="B6" s="83"/>
      <c r="C6" s="84" t="s">
        <v>221</v>
      </c>
      <c r="D6" s="85"/>
      <c r="E6" s="120"/>
      <c r="F6" s="114"/>
      <c r="G6" s="84" t="s">
        <v>225</v>
      </c>
      <c r="H6" s="85"/>
      <c r="I6" s="100"/>
    </row>
    <row r="7" spans="1:9" x14ac:dyDescent="0.2">
      <c r="A7" s="101"/>
      <c r="B7" s="83"/>
      <c r="C7" s="84" t="s">
        <v>222</v>
      </c>
      <c r="D7" s="85"/>
      <c r="E7" s="120"/>
      <c r="F7" s="114"/>
      <c r="G7" s="84" t="s">
        <v>226</v>
      </c>
      <c r="H7" s="85"/>
      <c r="I7" s="100"/>
    </row>
    <row r="8" spans="1:9" x14ac:dyDescent="0.2">
      <c r="A8" s="101"/>
      <c r="B8" s="83"/>
      <c r="C8" s="84" t="s">
        <v>67</v>
      </c>
      <c r="D8" s="85"/>
      <c r="E8" s="120"/>
      <c r="F8" s="114"/>
      <c r="G8" s="84" t="s">
        <v>227</v>
      </c>
      <c r="H8" s="85"/>
      <c r="I8" s="100"/>
    </row>
    <row r="9" spans="1:9" x14ac:dyDescent="0.2">
      <c r="A9" s="101"/>
      <c r="B9" s="83"/>
      <c r="C9" s="84" t="s">
        <v>228</v>
      </c>
      <c r="D9" s="85"/>
      <c r="E9" s="120"/>
      <c r="F9" s="114"/>
      <c r="G9" s="84"/>
      <c r="H9" s="85"/>
      <c r="I9" s="100"/>
    </row>
    <row r="10" spans="1:9" x14ac:dyDescent="0.2">
      <c r="A10" s="101"/>
      <c r="B10" s="83"/>
      <c r="C10" s="84"/>
      <c r="D10" s="85"/>
      <c r="E10" s="120"/>
      <c r="F10" s="114"/>
      <c r="G10" s="84"/>
      <c r="H10" s="85"/>
      <c r="I10" s="100"/>
    </row>
    <row r="11" spans="1:9" x14ac:dyDescent="0.2">
      <c r="A11" s="109" t="s">
        <v>68</v>
      </c>
      <c r="B11" s="110">
        <f>Character!D39</f>
        <v>3</v>
      </c>
      <c r="C11" s="111"/>
      <c r="D11" s="117"/>
      <c r="E11" s="99"/>
      <c r="F11" s="98"/>
      <c r="G11" s="98"/>
      <c r="H11" s="98"/>
      <c r="I11" s="99"/>
    </row>
    <row r="12" spans="1:9" x14ac:dyDescent="0.2">
      <c r="A12" s="101" t="s">
        <v>216</v>
      </c>
      <c r="B12" s="83"/>
      <c r="C12" s="84" t="s">
        <v>217</v>
      </c>
      <c r="D12" s="85"/>
      <c r="E12" s="120"/>
      <c r="F12" s="114"/>
      <c r="G12" s="84"/>
      <c r="H12" s="85"/>
      <c r="I12" s="100"/>
    </row>
    <row r="13" spans="1:9" x14ac:dyDescent="0.2">
      <c r="A13" s="101" t="s">
        <v>216</v>
      </c>
      <c r="B13" s="83"/>
      <c r="C13" s="84" t="s">
        <v>218</v>
      </c>
      <c r="D13" s="85"/>
      <c r="E13" s="120"/>
      <c r="F13" s="114"/>
      <c r="G13" s="84" t="s">
        <v>233</v>
      </c>
      <c r="H13" s="85"/>
      <c r="I13" s="100"/>
    </row>
    <row r="14" spans="1:9" x14ac:dyDescent="0.2">
      <c r="A14" s="101"/>
      <c r="B14" s="83"/>
      <c r="C14" s="84" t="s">
        <v>229</v>
      </c>
      <c r="D14" s="85"/>
      <c r="E14" s="120"/>
      <c r="F14" s="114"/>
      <c r="G14" s="84" t="s">
        <v>234</v>
      </c>
      <c r="H14" s="85"/>
      <c r="I14" s="100"/>
    </row>
    <row r="15" spans="1:9" x14ac:dyDescent="0.2">
      <c r="A15" s="101"/>
      <c r="B15" s="83"/>
      <c r="C15" s="84" t="s">
        <v>230</v>
      </c>
      <c r="D15" s="85"/>
      <c r="E15" s="120"/>
      <c r="F15" s="114"/>
      <c r="G15" s="87" t="s">
        <v>235</v>
      </c>
      <c r="H15" s="88"/>
      <c r="I15" s="100"/>
    </row>
    <row r="16" spans="1:9" x14ac:dyDescent="0.2">
      <c r="A16" s="101"/>
      <c r="B16" s="83"/>
      <c r="C16" s="84" t="s">
        <v>231</v>
      </c>
      <c r="D16" s="85"/>
      <c r="E16" s="120"/>
      <c r="F16" s="114"/>
      <c r="G16" s="84" t="s">
        <v>236</v>
      </c>
      <c r="H16" s="85"/>
      <c r="I16" s="100"/>
    </row>
    <row r="17" spans="1:9" x14ac:dyDescent="0.2">
      <c r="A17" s="101"/>
      <c r="B17" s="83"/>
      <c r="C17" s="84" t="s">
        <v>232</v>
      </c>
      <c r="D17" s="85"/>
      <c r="E17" s="120"/>
      <c r="F17" s="114"/>
      <c r="G17" s="83" t="s">
        <v>237</v>
      </c>
      <c r="H17" s="83"/>
      <c r="I17" s="100"/>
    </row>
    <row r="18" spans="1:9" x14ac:dyDescent="0.2">
      <c r="A18" s="101"/>
      <c r="B18" s="83"/>
      <c r="C18" s="84"/>
      <c r="D18" s="85"/>
      <c r="E18" s="120"/>
      <c r="F18" s="114"/>
      <c r="G18" s="83" t="s">
        <v>238</v>
      </c>
      <c r="H18" s="83"/>
      <c r="I18" s="100"/>
    </row>
    <row r="19" spans="1:9" x14ac:dyDescent="0.2">
      <c r="A19" s="101"/>
      <c r="B19" s="83"/>
      <c r="C19" s="84"/>
      <c r="D19" s="85"/>
      <c r="E19" s="120"/>
      <c r="F19" s="114"/>
      <c r="G19" s="83" t="s">
        <v>239</v>
      </c>
      <c r="H19" s="83"/>
      <c r="I19" s="100"/>
    </row>
    <row r="20" spans="1:9" x14ac:dyDescent="0.2">
      <c r="A20" s="101"/>
      <c r="B20" s="83"/>
      <c r="C20" s="89"/>
      <c r="D20" s="83"/>
      <c r="E20" s="121"/>
      <c r="F20" s="115"/>
      <c r="G20" s="83"/>
      <c r="H20" s="83"/>
      <c r="I20" s="102"/>
    </row>
    <row r="21" spans="1:9" s="51" customFormat="1" x14ac:dyDescent="0.2">
      <c r="A21" s="109" t="s">
        <v>70</v>
      </c>
      <c r="B21" s="110">
        <f>Character!E39</f>
        <v>0</v>
      </c>
      <c r="C21" s="111"/>
      <c r="D21" s="118"/>
      <c r="E21" s="104"/>
      <c r="F21" s="103"/>
      <c r="G21" s="103"/>
      <c r="H21" s="103"/>
      <c r="I21" s="104"/>
    </row>
    <row r="22" spans="1:9" x14ac:dyDescent="0.2">
      <c r="A22" s="101"/>
      <c r="B22" s="83"/>
      <c r="C22" s="87"/>
      <c r="D22" s="88"/>
      <c r="E22" s="122"/>
      <c r="F22" s="116"/>
      <c r="G22" s="83"/>
      <c r="H22" s="83"/>
      <c r="I22" s="105"/>
    </row>
    <row r="23" spans="1:9" x14ac:dyDescent="0.2">
      <c r="A23" s="101"/>
      <c r="B23" s="83"/>
      <c r="C23" s="87"/>
      <c r="D23" s="88"/>
      <c r="E23" s="122"/>
      <c r="F23" s="116"/>
      <c r="G23" s="83"/>
      <c r="H23" s="83"/>
      <c r="I23" s="105"/>
    </row>
    <row r="24" spans="1:9" x14ac:dyDescent="0.2">
      <c r="A24" s="101"/>
      <c r="B24" s="83"/>
      <c r="C24" s="90"/>
      <c r="D24" s="87"/>
      <c r="E24" s="123"/>
      <c r="F24" s="116"/>
      <c r="G24" s="83"/>
      <c r="H24" s="83"/>
      <c r="I24" s="106"/>
    </row>
    <row r="25" spans="1:9" x14ac:dyDescent="0.2">
      <c r="A25" s="109" t="s">
        <v>71</v>
      </c>
      <c r="B25" s="110">
        <f>Character!F39</f>
        <v>0</v>
      </c>
      <c r="C25" s="111"/>
      <c r="D25" s="117"/>
      <c r="E25" s="99"/>
      <c r="F25" s="98"/>
      <c r="G25" s="98"/>
      <c r="H25" s="98"/>
      <c r="I25" s="99"/>
    </row>
    <row r="26" spans="1:9" x14ac:dyDescent="0.2">
      <c r="A26" s="101"/>
      <c r="B26" s="83"/>
      <c r="C26" s="91"/>
      <c r="D26" s="85"/>
      <c r="E26" s="120"/>
      <c r="F26" s="114"/>
      <c r="G26" s="83"/>
      <c r="H26" s="83"/>
      <c r="I26" s="100"/>
    </row>
    <row r="27" spans="1:9" x14ac:dyDescent="0.2">
      <c r="A27" s="101"/>
      <c r="B27" s="83"/>
      <c r="C27" s="90"/>
      <c r="D27" s="87"/>
      <c r="E27" s="123"/>
      <c r="F27" s="116"/>
      <c r="G27" s="83"/>
      <c r="H27" s="83"/>
      <c r="I27" s="106"/>
    </row>
    <row r="28" spans="1:9" x14ac:dyDescent="0.2">
      <c r="A28" s="109" t="s">
        <v>175</v>
      </c>
      <c r="B28" s="110">
        <f>Character!G39</f>
        <v>0</v>
      </c>
      <c r="C28" s="111"/>
      <c r="D28" s="117"/>
      <c r="E28" s="99"/>
      <c r="F28" s="98"/>
      <c r="G28" s="98"/>
      <c r="H28" s="98"/>
      <c r="I28" s="99"/>
    </row>
    <row r="29" spans="1:9" ht="13.15" customHeight="1" x14ac:dyDescent="0.2">
      <c r="A29" s="101"/>
      <c r="B29" s="83"/>
      <c r="C29" s="91"/>
      <c r="D29" s="85"/>
      <c r="E29" s="120"/>
      <c r="F29" s="114"/>
      <c r="G29" s="83"/>
      <c r="H29" s="83"/>
      <c r="I29" s="100"/>
    </row>
    <row r="30" spans="1:9" ht="12" thickBot="1" x14ac:dyDescent="0.25">
      <c r="A30" s="112"/>
      <c r="B30" s="107"/>
      <c r="C30" s="113"/>
      <c r="D30" s="124"/>
      <c r="E30" s="125"/>
      <c r="F30" s="119"/>
      <c r="G30" s="107"/>
      <c r="H30" s="107"/>
      <c r="I30" s="108"/>
    </row>
    <row r="31" spans="1:9" x14ac:dyDescent="0.2">
      <c r="A31" s="7"/>
      <c r="B31" s="7"/>
      <c r="C31" s="69"/>
    </row>
    <row r="32" spans="1:9" ht="12" thickBot="1" x14ac:dyDescent="0.25">
      <c r="A32" s="7"/>
      <c r="B32" s="7"/>
      <c r="C32" s="134" t="s">
        <v>131</v>
      </c>
      <c r="D32" s="6" t="s">
        <v>176</v>
      </c>
      <c r="G32" t="s">
        <v>274</v>
      </c>
    </row>
    <row r="33" spans="1:7" x14ac:dyDescent="0.2">
      <c r="A33" s="7"/>
      <c r="B33" s="7"/>
      <c r="C33" s="146" t="s">
        <v>266</v>
      </c>
      <c r="D33" s="141">
        <v>2</v>
      </c>
      <c r="E33" s="142"/>
      <c r="G33" t="s">
        <v>267</v>
      </c>
    </row>
    <row r="34" spans="1:7" ht="12" thickBot="1" x14ac:dyDescent="0.25">
      <c r="A34" s="7"/>
      <c r="B34" s="7"/>
      <c r="C34" s="147" t="s">
        <v>272</v>
      </c>
      <c r="D34" s="107">
        <v>3</v>
      </c>
      <c r="E34" s="144"/>
    </row>
    <row r="35" spans="1:7" ht="12" thickBot="1" x14ac:dyDescent="0.25">
      <c r="A35" s="7"/>
      <c r="B35" s="7"/>
      <c r="C35" s="147" t="s">
        <v>273</v>
      </c>
      <c r="D35" s="107">
        <v>18</v>
      </c>
      <c r="E35" s="144"/>
    </row>
    <row r="36" spans="1:7" ht="12" thickBot="1" x14ac:dyDescent="0.25">
      <c r="A36" s="7"/>
      <c r="B36" s="7"/>
      <c r="C36" s="147"/>
      <c r="D36" s="107"/>
      <c r="E36" s="144"/>
    </row>
    <row r="37" spans="1:7" x14ac:dyDescent="0.2">
      <c r="A37" s="7"/>
      <c r="B37" s="7"/>
      <c r="C37" s="69"/>
    </row>
    <row r="38" spans="1:7" x14ac:dyDescent="0.2">
      <c r="A38" s="7"/>
      <c r="B38" s="7"/>
      <c r="C38" s="69"/>
    </row>
    <row r="39" spans="1:7" x14ac:dyDescent="0.2">
      <c r="A39" s="7"/>
      <c r="B39" s="7"/>
      <c r="C39" s="69"/>
    </row>
    <row r="40" spans="1:7" x14ac:dyDescent="0.2">
      <c r="A40" s="7"/>
      <c r="B40" s="7"/>
      <c r="C40" s="6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8"/>
  <sheetViews>
    <sheetView showRuler="0" view="pageLayout" topLeftCell="A10" zoomScale="126" zoomScaleNormal="160" zoomScalePageLayoutView="126" workbookViewId="0">
      <selection activeCell="B36" sqref="B36:E36"/>
    </sheetView>
  </sheetViews>
  <sheetFormatPr defaultColWidth="8.5" defaultRowHeight="11.25" x14ac:dyDescent="0.2"/>
  <cols>
    <col min="1" max="1" width="9.33203125" customWidth="1"/>
    <col min="4" max="4" width="8.5" customWidth="1"/>
    <col min="5" max="5" width="35" customWidth="1"/>
    <col min="6" max="6" width="8.5" customWidth="1"/>
    <col min="7" max="7" width="12.33203125" customWidth="1"/>
  </cols>
  <sheetData>
    <row r="1" spans="1:10" ht="15.75" x14ac:dyDescent="0.25">
      <c r="A1" s="235" t="s">
        <v>121</v>
      </c>
      <c r="B1" s="235"/>
      <c r="C1" s="235"/>
      <c r="D1" s="235"/>
      <c r="E1" s="30"/>
      <c r="F1" s="30"/>
      <c r="G1" s="30"/>
      <c r="H1" s="30"/>
    </row>
    <row r="2" spans="1:10" x14ac:dyDescent="0.2">
      <c r="A2" s="33" t="s">
        <v>122</v>
      </c>
      <c r="B2" s="8" t="s">
        <v>78</v>
      </c>
      <c r="C2" s="33" t="s">
        <v>174</v>
      </c>
      <c r="D2" s="33" t="s">
        <v>16</v>
      </c>
      <c r="E2" s="8"/>
      <c r="F2" s="8"/>
      <c r="G2" s="8"/>
      <c r="H2" s="33" t="s">
        <v>123</v>
      </c>
      <c r="I2" s="33" t="s">
        <v>38</v>
      </c>
    </row>
    <row r="3" spans="1:10" x14ac:dyDescent="0.2">
      <c r="A3" s="8" t="s">
        <v>124</v>
      </c>
      <c r="B3" s="8" t="s">
        <v>125</v>
      </c>
      <c r="C3" s="8">
        <f>SUMIF($I$7:$I$36,"Carry",$H$7:$H$36)</f>
        <v>28.2</v>
      </c>
      <c r="D3" s="33">
        <f>C3+C4</f>
        <v>33.15</v>
      </c>
      <c r="F3" s="8"/>
      <c r="G3" s="165" t="s">
        <v>210</v>
      </c>
      <c r="H3" s="8" t="s">
        <v>67</v>
      </c>
      <c r="I3" s="8">
        <v>32</v>
      </c>
    </row>
    <row r="4" spans="1:10" x14ac:dyDescent="0.2">
      <c r="A4" s="8" t="s">
        <v>169</v>
      </c>
      <c r="B4" s="8" t="s">
        <v>126</v>
      </c>
      <c r="C4" s="8">
        <f>SUMIF($I$7:$I$36,"Pack",$H$7:$H$36)</f>
        <v>4.95</v>
      </c>
      <c r="D4" s="8"/>
      <c r="E4" s="8"/>
      <c r="F4" s="8"/>
      <c r="G4" s="8"/>
      <c r="H4" s="8" t="s">
        <v>127</v>
      </c>
      <c r="I4" s="8">
        <v>64</v>
      </c>
    </row>
    <row r="5" spans="1:10" s="28" customFormat="1" x14ac:dyDescent="0.2">
      <c r="A5" s="8" t="s">
        <v>128</v>
      </c>
      <c r="B5" s="8" t="s">
        <v>128</v>
      </c>
      <c r="C5" s="8">
        <f>SUMIF($I$7:$I$36,"Horse",$H$7:$H$36)</f>
        <v>0</v>
      </c>
      <c r="D5" s="8"/>
      <c r="E5" s="8"/>
      <c r="F5" s="8"/>
      <c r="G5" s="8"/>
      <c r="H5" s="8" t="s">
        <v>129</v>
      </c>
      <c r="I5" s="8">
        <v>97</v>
      </c>
      <c r="J5"/>
    </row>
    <row r="6" spans="1:10" ht="22.5" x14ac:dyDescent="0.2">
      <c r="A6" s="1" t="s">
        <v>130</v>
      </c>
      <c r="B6" s="236" t="s">
        <v>132</v>
      </c>
      <c r="C6" s="237"/>
      <c r="D6" s="237"/>
      <c r="E6" s="238"/>
      <c r="F6" s="3" t="s">
        <v>133</v>
      </c>
      <c r="G6" s="27" t="s">
        <v>134</v>
      </c>
      <c r="H6" s="27" t="s">
        <v>135</v>
      </c>
      <c r="I6" s="3" t="s">
        <v>136</v>
      </c>
    </row>
    <row r="7" spans="1:10" x14ac:dyDescent="0.2">
      <c r="A7" s="71" t="s">
        <v>137</v>
      </c>
      <c r="B7" s="228"/>
      <c r="C7" s="229"/>
      <c r="D7" s="229"/>
      <c r="E7" s="230"/>
      <c r="F7" s="72"/>
      <c r="G7" s="72"/>
      <c r="H7" s="72">
        <f t="shared" ref="H7:H33" si="0">F7*G7</f>
        <v>0</v>
      </c>
      <c r="I7" s="72" t="s">
        <v>125</v>
      </c>
    </row>
    <row r="8" spans="1:10" x14ac:dyDescent="0.2">
      <c r="A8" s="71" t="s">
        <v>138</v>
      </c>
      <c r="B8" s="228"/>
      <c r="C8" s="229"/>
      <c r="D8" s="229"/>
      <c r="E8" s="230"/>
      <c r="F8" s="72"/>
      <c r="G8" s="72"/>
      <c r="H8" s="72">
        <f t="shared" si="0"/>
        <v>0</v>
      </c>
      <c r="I8" s="72" t="s">
        <v>125</v>
      </c>
    </row>
    <row r="9" spans="1:10" x14ac:dyDescent="0.2">
      <c r="A9" s="71" t="s">
        <v>139</v>
      </c>
      <c r="B9" s="228"/>
      <c r="C9" s="229"/>
      <c r="D9" s="229"/>
      <c r="E9" s="230"/>
      <c r="F9" s="72"/>
      <c r="G9" s="72"/>
      <c r="H9" s="72">
        <f t="shared" si="0"/>
        <v>0</v>
      </c>
      <c r="I9" s="72" t="s">
        <v>125</v>
      </c>
    </row>
    <row r="10" spans="1:10" x14ac:dyDescent="0.2">
      <c r="A10" s="71" t="s">
        <v>140</v>
      </c>
      <c r="B10" s="228"/>
      <c r="C10" s="229"/>
      <c r="D10" s="229"/>
      <c r="E10" s="230"/>
      <c r="F10" s="72"/>
      <c r="G10" s="72"/>
      <c r="H10" s="72">
        <f t="shared" si="0"/>
        <v>0</v>
      </c>
      <c r="I10" s="72" t="s">
        <v>125</v>
      </c>
    </row>
    <row r="11" spans="1:10" x14ac:dyDescent="0.2">
      <c r="A11" s="71" t="s">
        <v>141</v>
      </c>
      <c r="B11" s="228"/>
      <c r="C11" s="229"/>
      <c r="D11" s="229"/>
      <c r="E11" s="230"/>
      <c r="F11" s="72">
        <v>1</v>
      </c>
      <c r="G11" s="72">
        <v>15</v>
      </c>
      <c r="H11" s="72">
        <f>F11*G11</f>
        <v>15</v>
      </c>
      <c r="I11" s="72" t="s">
        <v>125</v>
      </c>
    </row>
    <row r="12" spans="1:10" x14ac:dyDescent="0.2">
      <c r="A12" s="71" t="s">
        <v>142</v>
      </c>
      <c r="B12" s="228"/>
      <c r="C12" s="229"/>
      <c r="D12" s="229"/>
      <c r="E12" s="230"/>
      <c r="F12" s="72"/>
      <c r="G12" s="72"/>
      <c r="H12" s="72">
        <f t="shared" si="0"/>
        <v>0</v>
      </c>
      <c r="I12" s="72" t="s">
        <v>125</v>
      </c>
    </row>
    <row r="13" spans="1:10" x14ac:dyDescent="0.2">
      <c r="A13" s="71" t="s">
        <v>143</v>
      </c>
      <c r="B13" s="234"/>
      <c r="C13" s="229"/>
      <c r="D13" s="229"/>
      <c r="E13" s="230"/>
      <c r="F13" s="72"/>
      <c r="G13" s="72"/>
      <c r="H13" s="72">
        <f t="shared" si="0"/>
        <v>0</v>
      </c>
      <c r="I13" s="72" t="s">
        <v>125</v>
      </c>
    </row>
    <row r="14" spans="1:10" x14ac:dyDescent="0.2">
      <c r="A14" s="71" t="s">
        <v>144</v>
      </c>
      <c r="B14" s="228"/>
      <c r="C14" s="229"/>
      <c r="D14" s="229"/>
      <c r="E14" s="230"/>
      <c r="F14" s="72"/>
      <c r="G14" s="72"/>
      <c r="H14" s="72">
        <f t="shared" si="0"/>
        <v>0</v>
      </c>
      <c r="I14" s="72" t="s">
        <v>125</v>
      </c>
    </row>
    <row r="15" spans="1:10" x14ac:dyDescent="0.2">
      <c r="A15" s="132" t="s">
        <v>145</v>
      </c>
      <c r="B15" s="239"/>
      <c r="C15" s="229"/>
      <c r="D15" s="229"/>
      <c r="E15" s="240"/>
      <c r="F15" s="133"/>
      <c r="G15" s="133"/>
      <c r="H15" s="133">
        <f t="shared" si="0"/>
        <v>0</v>
      </c>
      <c r="I15" s="133" t="s">
        <v>125</v>
      </c>
    </row>
    <row r="16" spans="1:10" x14ac:dyDescent="0.2">
      <c r="A16" s="71" t="s">
        <v>146</v>
      </c>
      <c r="B16" s="234"/>
      <c r="C16" s="229"/>
      <c r="D16" s="229"/>
      <c r="E16" s="230"/>
      <c r="F16" s="72"/>
      <c r="G16" s="72"/>
      <c r="H16" s="72">
        <f t="shared" si="0"/>
        <v>0</v>
      </c>
      <c r="I16" s="72" t="s">
        <v>125</v>
      </c>
    </row>
    <row r="17" spans="1:9" x14ac:dyDescent="0.2">
      <c r="A17" s="71" t="s">
        <v>147</v>
      </c>
      <c r="B17" s="228"/>
      <c r="C17" s="229"/>
      <c r="D17" s="229"/>
      <c r="E17" s="230"/>
      <c r="F17" s="72"/>
      <c r="G17" s="72"/>
      <c r="H17" s="72">
        <f t="shared" si="0"/>
        <v>0</v>
      </c>
      <c r="I17" s="72" t="s">
        <v>125</v>
      </c>
    </row>
    <row r="18" spans="1:9" ht="10.15" customHeight="1" x14ac:dyDescent="0.2">
      <c r="A18" s="71" t="s">
        <v>148</v>
      </c>
      <c r="B18" s="234"/>
      <c r="C18" s="229"/>
      <c r="D18" s="229"/>
      <c r="E18" s="230"/>
      <c r="F18" s="72"/>
      <c r="G18" s="72"/>
      <c r="H18" s="72">
        <f t="shared" si="0"/>
        <v>0</v>
      </c>
      <c r="I18" s="72" t="s">
        <v>125</v>
      </c>
    </row>
    <row r="19" spans="1:9" x14ac:dyDescent="0.2">
      <c r="A19" s="2" t="s">
        <v>149</v>
      </c>
      <c r="B19" s="231" t="s">
        <v>252</v>
      </c>
      <c r="C19" s="232"/>
      <c r="D19" s="232"/>
      <c r="E19" s="233"/>
      <c r="F19" s="4">
        <v>1</v>
      </c>
      <c r="G19" s="5">
        <v>1.5</v>
      </c>
      <c r="H19" s="8">
        <f t="shared" ref="H19:H22" si="1">F19*G19</f>
        <v>1.5</v>
      </c>
      <c r="I19" s="8" t="s">
        <v>125</v>
      </c>
    </row>
    <row r="20" spans="1:9" x14ac:dyDescent="0.2">
      <c r="A20" s="135" t="s">
        <v>168</v>
      </c>
      <c r="B20" s="231" t="s">
        <v>247</v>
      </c>
      <c r="C20" s="232"/>
      <c r="D20" s="232"/>
      <c r="E20" s="233"/>
      <c r="F20" s="4">
        <v>1</v>
      </c>
      <c r="G20" s="5">
        <v>0</v>
      </c>
      <c r="H20" s="8">
        <f t="shared" ref="H20" si="2">F20*G20</f>
        <v>0</v>
      </c>
      <c r="I20" s="8" t="s">
        <v>125</v>
      </c>
    </row>
    <row r="21" spans="1:9" x14ac:dyDescent="0.2">
      <c r="A21" s="2" t="s">
        <v>168</v>
      </c>
      <c r="B21" s="231" t="s">
        <v>242</v>
      </c>
      <c r="C21" s="232"/>
      <c r="D21" s="232"/>
      <c r="E21" s="233"/>
      <c r="F21" s="4">
        <v>1</v>
      </c>
      <c r="G21" s="5">
        <v>0.5</v>
      </c>
      <c r="H21" s="8">
        <f t="shared" si="1"/>
        <v>0.5</v>
      </c>
      <c r="I21" s="8" t="s">
        <v>125</v>
      </c>
    </row>
    <row r="22" spans="1:9" x14ac:dyDescent="0.2">
      <c r="A22" s="2" t="s">
        <v>168</v>
      </c>
      <c r="B22" s="231" t="s">
        <v>244</v>
      </c>
      <c r="C22" s="232"/>
      <c r="D22" s="232"/>
      <c r="E22" s="233"/>
      <c r="F22" s="4">
        <v>1</v>
      </c>
      <c r="G22" s="5">
        <v>1.2</v>
      </c>
      <c r="H22" s="8">
        <f t="shared" si="1"/>
        <v>1.2</v>
      </c>
      <c r="I22" s="8" t="s">
        <v>126</v>
      </c>
    </row>
    <row r="23" spans="1:9" x14ac:dyDescent="0.2">
      <c r="A23" s="2" t="s">
        <v>168</v>
      </c>
      <c r="B23" s="231" t="s">
        <v>249</v>
      </c>
      <c r="C23" s="232"/>
      <c r="D23" s="232"/>
      <c r="E23" s="233"/>
      <c r="F23" s="4">
        <v>1</v>
      </c>
      <c r="G23" s="5">
        <v>0.2</v>
      </c>
      <c r="H23" s="8">
        <f t="shared" si="0"/>
        <v>0.2</v>
      </c>
      <c r="I23" s="8" t="s">
        <v>125</v>
      </c>
    </row>
    <row r="24" spans="1:9" x14ac:dyDescent="0.2">
      <c r="A24" s="2" t="s">
        <v>168</v>
      </c>
      <c r="B24" s="231"/>
      <c r="C24" s="232"/>
      <c r="D24" s="232"/>
      <c r="E24" s="233"/>
      <c r="F24" s="4"/>
      <c r="G24" s="5"/>
      <c r="H24" s="8">
        <f>F24*G24</f>
        <v>0</v>
      </c>
      <c r="I24" s="8" t="s">
        <v>125</v>
      </c>
    </row>
    <row r="25" spans="1:9" ht="10.15" customHeight="1" x14ac:dyDescent="0.2">
      <c r="A25" s="2" t="s">
        <v>192</v>
      </c>
      <c r="B25" s="231" t="s">
        <v>209</v>
      </c>
      <c r="C25" s="232"/>
      <c r="D25" s="232"/>
      <c r="E25" s="233"/>
      <c r="F25" s="4">
        <v>1</v>
      </c>
      <c r="G25" s="5">
        <v>5</v>
      </c>
      <c r="H25" s="8">
        <f t="shared" si="0"/>
        <v>5</v>
      </c>
      <c r="I25" s="8" t="s">
        <v>125</v>
      </c>
    </row>
    <row r="26" spans="1:9" x14ac:dyDescent="0.2">
      <c r="A26" s="2" t="s">
        <v>53</v>
      </c>
      <c r="B26" s="231" t="s">
        <v>187</v>
      </c>
      <c r="C26" s="232"/>
      <c r="D26" s="232"/>
      <c r="E26" s="233"/>
      <c r="F26" s="4">
        <v>1</v>
      </c>
      <c r="G26" s="5">
        <v>3</v>
      </c>
      <c r="H26" s="8">
        <f>F26*G26</f>
        <v>3</v>
      </c>
      <c r="I26" s="8" t="s">
        <v>125</v>
      </c>
    </row>
    <row r="27" spans="1:9" ht="10.15" customHeight="1" x14ac:dyDescent="0.2">
      <c r="A27" s="2" t="s">
        <v>53</v>
      </c>
      <c r="B27" s="231" t="s">
        <v>196</v>
      </c>
      <c r="C27" s="232"/>
      <c r="D27" s="232"/>
      <c r="E27" s="233"/>
      <c r="F27" s="4">
        <v>1</v>
      </c>
      <c r="G27" s="5">
        <v>2</v>
      </c>
      <c r="H27" s="8">
        <f t="shared" si="0"/>
        <v>2</v>
      </c>
      <c r="I27" s="8" t="s">
        <v>125</v>
      </c>
    </row>
    <row r="28" spans="1:9" x14ac:dyDescent="0.2">
      <c r="A28" s="86" t="s">
        <v>53</v>
      </c>
      <c r="B28" s="231" t="s">
        <v>254</v>
      </c>
      <c r="C28" s="232"/>
      <c r="D28" s="232"/>
      <c r="E28" s="233"/>
      <c r="F28" s="4">
        <v>1</v>
      </c>
      <c r="G28" s="5">
        <v>1</v>
      </c>
      <c r="H28" s="8">
        <f t="shared" ref="H28" si="3">F28*G28</f>
        <v>1</v>
      </c>
      <c r="I28" s="8" t="s">
        <v>125</v>
      </c>
    </row>
    <row r="29" spans="1:9" x14ac:dyDescent="0.2">
      <c r="A29" s="2" t="s">
        <v>150</v>
      </c>
      <c r="B29" s="231" t="s">
        <v>245</v>
      </c>
      <c r="C29" s="232"/>
      <c r="D29" s="232"/>
      <c r="E29" s="233"/>
      <c r="F29" s="4">
        <v>1</v>
      </c>
      <c r="G29" s="5">
        <v>0</v>
      </c>
      <c r="H29" s="8">
        <f>F29*G29</f>
        <v>0</v>
      </c>
      <c r="I29" s="8" t="s">
        <v>126</v>
      </c>
    </row>
    <row r="30" spans="1:9" ht="10.15" customHeight="1" x14ac:dyDescent="0.2">
      <c r="A30" s="2" t="s">
        <v>150</v>
      </c>
      <c r="B30" s="231" t="s">
        <v>250</v>
      </c>
      <c r="C30" s="232"/>
      <c r="D30" s="232"/>
      <c r="E30" s="233"/>
      <c r="F30" s="4">
        <v>3</v>
      </c>
      <c r="G30" s="5">
        <v>0.25</v>
      </c>
      <c r="H30" s="8">
        <f t="shared" si="0"/>
        <v>0.75</v>
      </c>
      <c r="I30" s="8" t="s">
        <v>126</v>
      </c>
    </row>
    <row r="31" spans="1:9" x14ac:dyDescent="0.2">
      <c r="A31" s="81" t="s">
        <v>150</v>
      </c>
      <c r="B31" s="231"/>
      <c r="C31" s="232"/>
      <c r="D31" s="232"/>
      <c r="E31" s="233"/>
      <c r="F31" s="4"/>
      <c r="G31" s="5"/>
      <c r="H31" s="8">
        <f>F31*G31</f>
        <v>0</v>
      </c>
      <c r="I31" s="8" t="s">
        <v>126</v>
      </c>
    </row>
    <row r="32" spans="1:9" x14ac:dyDescent="0.2">
      <c r="A32" s="2" t="s">
        <v>151</v>
      </c>
      <c r="B32" s="231" t="s">
        <v>253</v>
      </c>
      <c r="C32" s="232"/>
      <c r="D32" s="232"/>
      <c r="E32" s="233"/>
      <c r="F32" s="4">
        <v>4</v>
      </c>
      <c r="G32" s="5">
        <v>0.25</v>
      </c>
      <c r="H32" s="8">
        <f t="shared" si="0"/>
        <v>1</v>
      </c>
      <c r="I32" s="8" t="s">
        <v>126</v>
      </c>
    </row>
    <row r="33" spans="1:9" x14ac:dyDescent="0.2">
      <c r="A33" s="2" t="s">
        <v>151</v>
      </c>
      <c r="B33" s="231" t="s">
        <v>243</v>
      </c>
      <c r="C33" s="232"/>
      <c r="D33" s="232"/>
      <c r="E33" s="233"/>
      <c r="F33" s="4">
        <v>1</v>
      </c>
      <c r="G33" s="5">
        <v>1</v>
      </c>
      <c r="H33" s="8">
        <f t="shared" si="0"/>
        <v>1</v>
      </c>
      <c r="I33" s="8" t="s">
        <v>126</v>
      </c>
    </row>
    <row r="34" spans="1:9" x14ac:dyDescent="0.2">
      <c r="A34" s="2" t="s">
        <v>152</v>
      </c>
      <c r="B34" s="231" t="s">
        <v>251</v>
      </c>
      <c r="C34" s="232"/>
      <c r="D34" s="232"/>
      <c r="E34" s="233"/>
      <c r="F34" s="4">
        <v>1</v>
      </c>
      <c r="G34" s="5">
        <v>1</v>
      </c>
      <c r="H34" s="8">
        <f>F34*G34</f>
        <v>1</v>
      </c>
      <c r="I34" s="8" t="s">
        <v>126</v>
      </c>
    </row>
    <row r="35" spans="1:9" x14ac:dyDescent="0.2">
      <c r="A35" s="2" t="s">
        <v>152</v>
      </c>
      <c r="B35" s="231"/>
      <c r="C35" s="232"/>
      <c r="D35" s="232"/>
      <c r="E35" s="233"/>
      <c r="F35" s="4"/>
      <c r="G35" s="5"/>
      <c r="H35" s="8">
        <f>F35*G35</f>
        <v>0</v>
      </c>
      <c r="I35" s="8" t="s">
        <v>126</v>
      </c>
    </row>
    <row r="36" spans="1:9" x14ac:dyDescent="0.2">
      <c r="A36" s="2" t="s">
        <v>153</v>
      </c>
      <c r="B36" s="231"/>
      <c r="C36" s="232"/>
      <c r="D36" s="232"/>
      <c r="E36" s="233"/>
      <c r="F36" s="4"/>
      <c r="G36" s="5"/>
      <c r="H36" s="8">
        <f>F36*G36</f>
        <v>0</v>
      </c>
      <c r="I36" s="8" t="s">
        <v>126</v>
      </c>
    </row>
    <row r="38" spans="1:9" x14ac:dyDescent="0.2">
      <c r="A38" s="80"/>
    </row>
  </sheetData>
  <mergeCells count="32">
    <mergeCell ref="B12:E12"/>
    <mergeCell ref="B28:E28"/>
    <mergeCell ref="A1:D1"/>
    <mergeCell ref="B33:E33"/>
    <mergeCell ref="B35:E35"/>
    <mergeCell ref="B23:E23"/>
    <mergeCell ref="B10:E10"/>
    <mergeCell ref="B31:E31"/>
    <mergeCell ref="B6:E6"/>
    <mergeCell ref="B7:E7"/>
    <mergeCell ref="B8:E8"/>
    <mergeCell ref="B9:E9"/>
    <mergeCell ref="B17:E17"/>
    <mergeCell ref="B15:E15"/>
    <mergeCell ref="B16:E16"/>
    <mergeCell ref="B11:E11"/>
    <mergeCell ref="B13:E13"/>
    <mergeCell ref="B36:E36"/>
    <mergeCell ref="B34:E34"/>
    <mergeCell ref="B30:E30"/>
    <mergeCell ref="B32:E32"/>
    <mergeCell ref="B29:E29"/>
    <mergeCell ref="B14:E14"/>
    <mergeCell ref="B20:E20"/>
    <mergeCell ref="B21:E21"/>
    <mergeCell ref="B24:E24"/>
    <mergeCell ref="B27:E27"/>
    <mergeCell ref="B26:E26"/>
    <mergeCell ref="B25:E25"/>
    <mergeCell ref="B22:E22"/>
    <mergeCell ref="B18:E18"/>
    <mergeCell ref="B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21"/>
  <sheetViews>
    <sheetView showRuler="0" view="pageLayout" zoomScale="107" zoomScalePageLayoutView="107" workbookViewId="0">
      <selection activeCell="B6" sqref="B6"/>
    </sheetView>
  </sheetViews>
  <sheetFormatPr defaultColWidth="8.6640625" defaultRowHeight="11.25" x14ac:dyDescent="0.2"/>
  <cols>
    <col min="1" max="1" width="14.33203125" style="55" customWidth="1"/>
    <col min="2" max="2" width="99.33203125" style="55" customWidth="1"/>
    <col min="3" max="9" width="9.33203125" style="7" customWidth="1"/>
  </cols>
  <sheetData>
    <row r="1" spans="1:2" ht="18" x14ac:dyDescent="0.25">
      <c r="A1" s="241" t="s">
        <v>154</v>
      </c>
      <c r="B1" s="241"/>
    </row>
    <row r="2" spans="1:2" x14ac:dyDescent="0.2">
      <c r="A2" s="58" t="s">
        <v>41</v>
      </c>
      <c r="B2" s="59" t="s">
        <v>132</v>
      </c>
    </row>
    <row r="3" spans="1:2" x14ac:dyDescent="0.2">
      <c r="A3" s="56" t="s">
        <v>182</v>
      </c>
      <c r="B3" s="57" t="s">
        <v>183</v>
      </c>
    </row>
    <row r="4" spans="1:2" ht="22.5" x14ac:dyDescent="0.2">
      <c r="A4" s="56" t="s">
        <v>183</v>
      </c>
      <c r="B4" s="57" t="s">
        <v>268</v>
      </c>
    </row>
    <row r="5" spans="1:2" x14ac:dyDescent="0.2">
      <c r="A5" s="56" t="s">
        <v>183</v>
      </c>
      <c r="B5" s="57" t="s">
        <v>271</v>
      </c>
    </row>
    <row r="6" spans="1:2" x14ac:dyDescent="0.2">
      <c r="A6" s="56" t="s">
        <v>178</v>
      </c>
      <c r="B6" s="57" t="s">
        <v>215</v>
      </c>
    </row>
    <row r="7" spans="1:2" x14ac:dyDescent="0.2">
      <c r="A7" s="168" t="s">
        <v>269</v>
      </c>
      <c r="B7" s="169" t="s">
        <v>270</v>
      </c>
    </row>
    <row r="8" spans="1:2" ht="45" x14ac:dyDescent="0.2">
      <c r="A8" s="56" t="s">
        <v>211</v>
      </c>
      <c r="B8" s="57" t="s">
        <v>212</v>
      </c>
    </row>
    <row r="9" spans="1:2" ht="33.75" x14ac:dyDescent="0.2">
      <c r="A9" s="56" t="s">
        <v>213</v>
      </c>
      <c r="B9" s="57" t="s">
        <v>214</v>
      </c>
    </row>
    <row r="10" spans="1:2" x14ac:dyDescent="0.2">
      <c r="A10" s="56" t="s">
        <v>240</v>
      </c>
      <c r="B10" s="57" t="s">
        <v>241</v>
      </c>
    </row>
    <row r="11" spans="1:2" x14ac:dyDescent="0.2">
      <c r="A11" s="56" t="s">
        <v>203</v>
      </c>
      <c r="B11" s="57" t="s">
        <v>263</v>
      </c>
    </row>
    <row r="12" spans="1:2" x14ac:dyDescent="0.2">
      <c r="A12" s="56"/>
      <c r="B12" s="57"/>
    </row>
    <row r="13" spans="1:2" x14ac:dyDescent="0.2">
      <c r="A13" s="56"/>
      <c r="B13" s="57"/>
    </row>
    <row r="14" spans="1:2" x14ac:dyDescent="0.2">
      <c r="A14" s="56"/>
      <c r="B14" s="57"/>
    </row>
    <row r="15" spans="1:2" x14ac:dyDescent="0.2">
      <c r="A15" s="56"/>
      <c r="B15" s="57"/>
    </row>
    <row r="16" spans="1:2" x14ac:dyDescent="0.2">
      <c r="A16" s="56"/>
      <c r="B16" s="57"/>
    </row>
    <row r="17" spans="1:2" x14ac:dyDescent="0.2">
      <c r="A17" s="56"/>
      <c r="B17" s="57"/>
    </row>
    <row r="18" spans="1:2" x14ac:dyDescent="0.2">
      <c r="A18" s="56"/>
      <c r="B18" s="57"/>
    </row>
    <row r="19" spans="1:2" x14ac:dyDescent="0.2">
      <c r="A19" s="56"/>
      <c r="B19" s="57"/>
    </row>
    <row r="20" spans="1:2" x14ac:dyDescent="0.2">
      <c r="A20" s="56"/>
      <c r="B20" s="92"/>
    </row>
    <row r="21" spans="1:2" x14ac:dyDescent="0.2">
      <c r="A21" s="56"/>
      <c r="B21" s="57"/>
    </row>
  </sheetData>
  <mergeCells count="1">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27"/>
  <sheetViews>
    <sheetView showRuler="0" showWhiteSpace="0" view="pageLayout" topLeftCell="A3" zoomScale="138" zoomScalePageLayoutView="138" workbookViewId="0">
      <selection activeCell="B16" sqref="B16"/>
    </sheetView>
  </sheetViews>
  <sheetFormatPr defaultColWidth="8.6640625" defaultRowHeight="11.25" x14ac:dyDescent="0.2"/>
  <cols>
    <col min="1" max="1" width="8.33203125" style="55" customWidth="1"/>
    <col min="2" max="2" width="50.33203125" style="55" customWidth="1"/>
    <col min="3" max="3" width="7.83203125" style="75" bestFit="1" customWidth="1"/>
    <col min="4" max="4" width="6.6640625" style="75" bestFit="1" customWidth="1"/>
    <col min="5" max="5" width="8.5" style="75" bestFit="1" customWidth="1"/>
  </cols>
  <sheetData>
    <row r="1" spans="1:5" ht="18" x14ac:dyDescent="0.25">
      <c r="A1" s="241" t="s">
        <v>155</v>
      </c>
      <c r="B1" s="241"/>
      <c r="C1" s="241"/>
      <c r="D1" s="241"/>
      <c r="E1" s="241"/>
    </row>
    <row r="2" spans="1:5" x14ac:dyDescent="0.2">
      <c r="A2" s="60" t="s">
        <v>156</v>
      </c>
      <c r="B2" s="60" t="s">
        <v>131</v>
      </c>
      <c r="C2" s="73" t="s">
        <v>157</v>
      </c>
      <c r="D2" s="73" t="s">
        <v>158</v>
      </c>
      <c r="E2" s="73" t="s">
        <v>82</v>
      </c>
    </row>
    <row r="3" spans="1:5" x14ac:dyDescent="0.2">
      <c r="A3" s="61"/>
      <c r="B3" s="62" t="s">
        <v>181</v>
      </c>
      <c r="C3" s="74">
        <v>200</v>
      </c>
      <c r="D3" s="74"/>
      <c r="E3" s="74">
        <f>C3</f>
        <v>200</v>
      </c>
    </row>
    <row r="4" spans="1:5" x14ac:dyDescent="0.2">
      <c r="A4" s="61"/>
      <c r="B4" s="62" t="s">
        <v>185</v>
      </c>
      <c r="C4" s="74"/>
      <c r="D4" s="74">
        <v>50</v>
      </c>
      <c r="E4" s="74">
        <f>E3+C4-D4</f>
        <v>150</v>
      </c>
    </row>
    <row r="5" spans="1:5" x14ac:dyDescent="0.2">
      <c r="A5" s="61"/>
      <c r="B5" s="62" t="s">
        <v>187</v>
      </c>
      <c r="C5" s="74"/>
      <c r="D5" s="74">
        <v>8</v>
      </c>
      <c r="E5" s="74">
        <f>E4+C5-D5</f>
        <v>142</v>
      </c>
    </row>
    <row r="6" spans="1:5" x14ac:dyDescent="0.2">
      <c r="A6" s="61"/>
      <c r="B6" s="62" t="s">
        <v>196</v>
      </c>
      <c r="C6" s="74"/>
      <c r="D6" s="74">
        <v>35</v>
      </c>
      <c r="E6" s="74">
        <f t="shared" ref="E6:E27" si="0">E5+C6-D6</f>
        <v>107</v>
      </c>
    </row>
    <row r="7" spans="1:5" x14ac:dyDescent="0.2">
      <c r="A7" s="61"/>
      <c r="B7" s="62" t="s">
        <v>197</v>
      </c>
      <c r="C7" s="74"/>
      <c r="D7" s="74">
        <v>2</v>
      </c>
      <c r="E7" s="74">
        <f t="shared" si="0"/>
        <v>105</v>
      </c>
    </row>
    <row r="8" spans="1:5" x14ac:dyDescent="0.2">
      <c r="A8" s="61"/>
      <c r="B8" s="62" t="s">
        <v>199</v>
      </c>
      <c r="C8" s="74"/>
      <c r="D8" s="74">
        <v>7</v>
      </c>
      <c r="E8" s="74">
        <f t="shared" si="0"/>
        <v>98</v>
      </c>
    </row>
    <row r="9" spans="1:5" x14ac:dyDescent="0.2">
      <c r="A9" s="61"/>
      <c r="B9" s="62" t="s">
        <v>242</v>
      </c>
      <c r="C9" s="74"/>
      <c r="D9" s="74">
        <v>2</v>
      </c>
      <c r="E9" s="74">
        <f t="shared" si="0"/>
        <v>96</v>
      </c>
    </row>
    <row r="10" spans="1:5" x14ac:dyDescent="0.2">
      <c r="A10" s="61"/>
      <c r="B10" s="62" t="s">
        <v>243</v>
      </c>
      <c r="C10" s="74"/>
      <c r="D10" s="74">
        <v>1</v>
      </c>
      <c r="E10" s="74">
        <f t="shared" si="0"/>
        <v>95</v>
      </c>
    </row>
    <row r="11" spans="1:5" x14ac:dyDescent="0.2">
      <c r="A11" s="61"/>
      <c r="B11" s="62" t="s">
        <v>248</v>
      </c>
      <c r="C11" s="74"/>
      <c r="D11" s="74">
        <v>2</v>
      </c>
      <c r="E11" s="74">
        <f t="shared" si="0"/>
        <v>93</v>
      </c>
    </row>
    <row r="12" spans="1:5" x14ac:dyDescent="0.2">
      <c r="A12" s="61"/>
      <c r="B12" s="62" t="s">
        <v>244</v>
      </c>
      <c r="C12" s="74"/>
      <c r="D12" s="74">
        <v>0.1</v>
      </c>
      <c r="E12" s="74">
        <f t="shared" si="0"/>
        <v>92.9</v>
      </c>
    </row>
    <row r="13" spans="1:5" x14ac:dyDescent="0.2">
      <c r="A13" s="61"/>
      <c r="B13" s="62" t="s">
        <v>245</v>
      </c>
      <c r="C13" s="74"/>
      <c r="D13" s="74">
        <v>1</v>
      </c>
      <c r="E13" s="74">
        <f t="shared" si="0"/>
        <v>91.9</v>
      </c>
    </row>
    <row r="14" spans="1:5" x14ac:dyDescent="0.2">
      <c r="A14" s="61"/>
      <c r="B14" s="62" t="s">
        <v>246</v>
      </c>
      <c r="C14" s="74"/>
      <c r="D14" s="74">
        <v>0</v>
      </c>
      <c r="E14" s="74">
        <f t="shared" si="0"/>
        <v>91.9</v>
      </c>
    </row>
    <row r="15" spans="1:5" x14ac:dyDescent="0.2">
      <c r="A15" s="61"/>
      <c r="B15" s="62" t="s">
        <v>247</v>
      </c>
      <c r="C15" s="74"/>
      <c r="D15" s="74">
        <v>0</v>
      </c>
      <c r="E15" s="74">
        <f t="shared" si="0"/>
        <v>91.9</v>
      </c>
    </row>
    <row r="16" spans="1:5" x14ac:dyDescent="0.2">
      <c r="A16" s="61"/>
      <c r="B16" s="62" t="s">
        <v>250</v>
      </c>
      <c r="C16" s="74"/>
      <c r="D16" s="74">
        <v>0</v>
      </c>
      <c r="E16" s="74">
        <f t="shared" si="0"/>
        <v>91.9</v>
      </c>
    </row>
    <row r="17" spans="1:5" x14ac:dyDescent="0.2">
      <c r="A17" s="61"/>
      <c r="B17" s="62" t="s">
        <v>251</v>
      </c>
      <c r="C17" s="74"/>
      <c r="D17" s="74">
        <v>10</v>
      </c>
      <c r="E17" s="74">
        <f>E16+C17-D17</f>
        <v>81.900000000000006</v>
      </c>
    </row>
    <row r="18" spans="1:5" x14ac:dyDescent="0.2">
      <c r="A18" s="61"/>
      <c r="B18" s="62" t="s">
        <v>249</v>
      </c>
      <c r="C18" s="74"/>
      <c r="D18" s="74">
        <v>0.1</v>
      </c>
      <c r="E18" s="74">
        <f t="shared" si="0"/>
        <v>81.800000000000011</v>
      </c>
    </row>
    <row r="19" spans="1:5" x14ac:dyDescent="0.2">
      <c r="A19" s="61"/>
      <c r="B19" s="62" t="s">
        <v>250</v>
      </c>
      <c r="C19" s="74"/>
      <c r="D19" s="74">
        <v>0</v>
      </c>
      <c r="E19" s="74">
        <f>E18+C19-D19</f>
        <v>81.800000000000011</v>
      </c>
    </row>
    <row r="20" spans="1:5" x14ac:dyDescent="0.2">
      <c r="A20" s="61"/>
      <c r="B20" s="62" t="s">
        <v>277</v>
      </c>
      <c r="C20" s="74"/>
      <c r="D20" s="74">
        <v>50</v>
      </c>
      <c r="E20" s="74">
        <f t="shared" si="0"/>
        <v>31.800000000000011</v>
      </c>
    </row>
    <row r="21" spans="1:5" x14ac:dyDescent="0.2">
      <c r="A21" s="61"/>
      <c r="B21" s="62"/>
      <c r="C21" s="74"/>
      <c r="D21" s="74"/>
      <c r="E21" s="74">
        <f t="shared" si="0"/>
        <v>31.800000000000011</v>
      </c>
    </row>
    <row r="22" spans="1:5" x14ac:dyDescent="0.2">
      <c r="A22" s="61"/>
      <c r="B22" s="62"/>
      <c r="C22" s="74"/>
      <c r="D22" s="74"/>
      <c r="E22" s="74">
        <f t="shared" si="0"/>
        <v>31.800000000000011</v>
      </c>
    </row>
    <row r="23" spans="1:5" x14ac:dyDescent="0.2">
      <c r="A23" s="61"/>
      <c r="B23" s="62"/>
      <c r="C23" s="74"/>
      <c r="D23" s="74"/>
      <c r="E23" s="74">
        <f t="shared" si="0"/>
        <v>31.800000000000011</v>
      </c>
    </row>
    <row r="24" spans="1:5" x14ac:dyDescent="0.2">
      <c r="A24" s="61"/>
      <c r="B24" s="62"/>
      <c r="C24" s="74"/>
      <c r="D24" s="74"/>
      <c r="E24" s="74">
        <f t="shared" si="0"/>
        <v>31.800000000000011</v>
      </c>
    </row>
    <row r="25" spans="1:5" x14ac:dyDescent="0.2">
      <c r="A25" s="61"/>
      <c r="B25" s="62"/>
      <c r="C25" s="74"/>
      <c r="D25" s="74"/>
      <c r="E25" s="74">
        <f t="shared" si="0"/>
        <v>31.800000000000011</v>
      </c>
    </row>
    <row r="26" spans="1:5" x14ac:dyDescent="0.2">
      <c r="A26" s="61"/>
      <c r="B26" s="62"/>
      <c r="C26" s="74"/>
      <c r="D26" s="74"/>
      <c r="E26" s="74">
        <f t="shared" si="0"/>
        <v>31.800000000000011</v>
      </c>
    </row>
    <row r="27" spans="1:5" x14ac:dyDescent="0.2">
      <c r="A27" s="61"/>
      <c r="B27" s="62"/>
      <c r="C27" s="74"/>
      <c r="D27" s="74"/>
      <c r="E27" s="74">
        <f t="shared" si="0"/>
        <v>31.800000000000011</v>
      </c>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Character</vt:lpstr>
      <vt:lpstr>Skills</vt:lpstr>
      <vt:lpstr>Spell List</vt:lpstr>
      <vt:lpstr>Equipment</vt:lpstr>
      <vt:lpstr>Notes</vt:lpstr>
      <vt:lpstr>Account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Character Sheet</dc:title>
  <dc:creator>Doug Wade</dc:creator>
  <cp:lastModifiedBy>david</cp:lastModifiedBy>
  <cp:lastPrinted>2018-12-29T19:05:48Z</cp:lastPrinted>
  <dcterms:created xsi:type="dcterms:W3CDTF">2003-09-22T08:47:03Z</dcterms:created>
  <dcterms:modified xsi:type="dcterms:W3CDTF">2020-11-29T21:00:24Z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-1013835039</vt:i4>
  </property>
  <property fmtid="{D5CDD505-2E9C-101B-9397-08002B2CF9AE}" pid="3" name="_EmailSubject">
    <vt:lpwstr>D&amp;D plus Master</vt:lpwstr>
  </property>
  <property fmtid="{D5CDD505-2E9C-101B-9397-08002B2CF9AE}" pid="4" name="_AuthorEmail">
    <vt:lpwstr>mkachi@aar.on.ca</vt:lpwstr>
  </property>
  <property fmtid="{D5CDD505-2E9C-101B-9397-08002B2CF9AE}" pid="5" name="_AuthorEmailDisplayName">
    <vt:lpwstr>Mits Kachi</vt:lpwstr>
  </property>
  <property fmtid="{D5CDD505-2E9C-101B-9397-08002B2CF9AE}" pid="6" name="_ReviewingToolsShownOnce">
    <vt:lpwstr/>
  </property>
</Properties>
</file>